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395" windowHeight="6120" activeTab="3"/>
  </bookViews>
  <sheets>
    <sheet name="Navigation" sheetId="3" r:id="rId1"/>
    <sheet name="Strains" sheetId="2" r:id="rId2"/>
    <sheet name="980044" sheetId="1" r:id="rId3"/>
    <sheet name="Setup" sheetId="4" r:id="rId4"/>
  </sheets>
  <externalReferences>
    <externalReference r:id="rId5"/>
    <externalReference r:id="rId6"/>
  </externalReferences>
  <definedNames>
    <definedName name="solver_adj" localSheetId="2" hidden="1">'980044'!$G$165:$J$165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'980044'!$H$168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T34" i="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P9"/>
  <c r="P10"/>
  <c r="P11"/>
  <c r="P12"/>
  <c r="P13"/>
  <c r="P14"/>
  <c r="P8"/>
  <c r="Q17"/>
  <c r="P16"/>
  <c r="Q16" s="1"/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M5" i="2"/>
  <c r="I5"/>
  <c r="M4"/>
  <c r="I4"/>
  <c r="M3"/>
  <c r="I3"/>
  <c r="M2"/>
  <c r="I2"/>
  <c r="Q15" i="4"/>
  <c r="P15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Q7" i="4"/>
  <c r="Q6"/>
  <c r="P7"/>
  <c r="F100" i="1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H68" s="1"/>
  <c r="P6" i="4"/>
  <c r="F50" i="1"/>
  <c r="G50" l="1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V34" i="4"/>
  <c r="U34"/>
  <c r="V33"/>
  <c r="U33"/>
  <c r="V32"/>
  <c r="U32"/>
  <c r="V31"/>
  <c r="U31"/>
  <c r="V30"/>
  <c r="U30"/>
  <c r="S30"/>
  <c r="S31" s="1"/>
  <c r="S32" s="1"/>
  <c r="S33" s="1"/>
  <c r="S34" s="1"/>
  <c r="V29"/>
  <c r="U29"/>
  <c r="S29"/>
  <c r="V28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S18"/>
  <c r="S19" s="1"/>
  <c r="S20" s="1"/>
  <c r="S21" s="1"/>
  <c r="S22" s="1"/>
  <c r="S23" s="1"/>
  <c r="S24" s="1"/>
  <c r="S25" s="1"/>
  <c r="S26" s="1"/>
  <c r="S27" s="1"/>
  <c r="V17"/>
  <c r="U17"/>
  <c r="V16"/>
  <c r="U16"/>
  <c r="M16"/>
  <c r="L16"/>
  <c r="J16"/>
  <c r="E16"/>
  <c r="V15"/>
  <c r="U15"/>
  <c r="M15"/>
  <c r="L15"/>
  <c r="N15" s="1"/>
  <c r="E15"/>
  <c r="J15" s="1"/>
  <c r="V14"/>
  <c r="U14"/>
  <c r="M14"/>
  <c r="L14"/>
  <c r="J14"/>
  <c r="E14"/>
  <c r="V13"/>
  <c r="U13"/>
  <c r="M13"/>
  <c r="O13" s="1"/>
  <c r="L13"/>
  <c r="E13"/>
  <c r="J13" s="1"/>
  <c r="V12"/>
  <c r="U12"/>
  <c r="M12"/>
  <c r="L12"/>
  <c r="J12"/>
  <c r="E12"/>
  <c r="V11"/>
  <c r="U11"/>
  <c r="M11"/>
  <c r="O11" s="1"/>
  <c r="L11"/>
  <c r="E11"/>
  <c r="J11" s="1"/>
  <c r="V10"/>
  <c r="U10"/>
  <c r="M10"/>
  <c r="L10"/>
  <c r="J10"/>
  <c r="E10"/>
  <c r="V9"/>
  <c r="U9"/>
  <c r="M9"/>
  <c r="L9"/>
  <c r="N9" s="1"/>
  <c r="E9"/>
  <c r="J9" s="1"/>
  <c r="V8"/>
  <c r="U8"/>
  <c r="S8"/>
  <c r="S9" s="1"/>
  <c r="S10" s="1"/>
  <c r="S11" s="1"/>
  <c r="S12" s="1"/>
  <c r="S13" s="1"/>
  <c r="S14" s="1"/>
  <c r="S15" s="1"/>
  <c r="S16" s="1"/>
  <c r="M8"/>
  <c r="L8"/>
  <c r="J8"/>
  <c r="E8"/>
  <c r="V7"/>
  <c r="U7"/>
  <c r="S7"/>
  <c r="N7"/>
  <c r="M7"/>
  <c r="O7" s="1"/>
  <c r="L7"/>
  <c r="E7"/>
  <c r="J7" s="1"/>
  <c r="V6"/>
  <c r="U6"/>
  <c r="M6"/>
  <c r="L6"/>
  <c r="N6" s="1"/>
  <c r="J6"/>
  <c r="E6"/>
  <c r="N11" l="1"/>
  <c r="O6"/>
  <c r="O9"/>
  <c r="N13"/>
  <c r="O15"/>
  <c r="N10"/>
  <c r="N12"/>
  <c r="N14"/>
  <c r="N16"/>
  <c r="N8"/>
  <c r="O8"/>
  <c r="O12"/>
  <c r="O14"/>
  <c r="O16"/>
  <c r="O10"/>
</calcChain>
</file>

<file path=xl/sharedStrings.xml><?xml version="1.0" encoding="utf-8"?>
<sst xmlns="http://schemas.openxmlformats.org/spreadsheetml/2006/main" count="185" uniqueCount="87">
  <si>
    <t xml:space="preserve">                                                                                </t>
  </si>
  <si>
    <t xml:space="preserve">Run :     1  Seq   1  Rec   1  File L3A:980044  Date  1-JAN-2014 20:08:40.26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</si>
  <si>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</si>
  <si>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</si>
  <si>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</si>
  <si>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</si>
  <si>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</si>
  <si>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</si>
  <si>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XPOS=-169.040 YPOS= -15.540 ZPOS= 150.000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</si>
  <si>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</si>
  <si>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</si>
  <si>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</si>
  <si>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</si>
  <si>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</si>
  <si>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</si>
  <si>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</si>
  <si>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</si>
  <si>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</si>
  <si>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</si>
  <si>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</si>
  <si>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</si>
  <si>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</si>
  <si>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</si>
  <si>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</si>
  <si>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</si>
  <si>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</si>
  <si>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</si>
  <si>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</si>
  <si>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</si>
  <si>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</si>
  <si>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</si>
  <si>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</si>
  <si>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</si>
  <si>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</si>
  <si>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</si>
  <si>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</si>
  <si>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</si>
  <si>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</si>
  <si>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</si>
  <si>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</si>
  <si>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</si>
  <si>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</si>
  <si>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</si>
  <si>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</si>
  <si>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</si>
  <si>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</si>
  <si>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</si>
  <si>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</si>
  <si>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</si>
  <si>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</si>
  <si>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</si>
  <si>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</si>
  <si>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</si>
  <si>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</si>
  <si>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</si>
  <si>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</si>
  <si>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2  Seq   2  Rec   2  File L3A:980044  Date  1-JAN-2014 20:28:39.25    </t>
  </si>
  <si>
    <t xml:space="preserve">Drv : XPOS=-168.650 YPOS= -15.580 ZPOS= 141.605 DSTD=   0.000                   </t>
  </si>
  <si>
    <t xml:space="preserve">Run :     3  Seq   3  Rec  10  File L3A:980044  Date  1-JAN-2014 20:47:58.07    </t>
  </si>
  <si>
    <t xml:space="preserve">Drv : XPOS=-168.175 YPOS= -15.800 ZPOS=  60.780 DSTD=   0.000                   </t>
  </si>
  <si>
    <t xml:space="preserve">Run :     4  Seq   4  Rec  11  File L3A:980044  Date  1-JAN-2014 21:07:58.22    </t>
  </si>
  <si>
    <t xml:space="preserve">Drv : XPOS=-167.410 YPOS= -15.800 ZPOS=  50.970 DSTD=   0.000                   </t>
  </si>
  <si>
    <t>Plate H1</t>
  </si>
  <si>
    <t>Nsteps =</t>
  </si>
  <si>
    <t>Tooth</t>
  </si>
  <si>
    <t>Xtel</t>
  </si>
  <si>
    <t>X-AXIS</t>
  </si>
  <si>
    <t>Y-AXIS</t>
  </si>
  <si>
    <t>Z-AXIS</t>
  </si>
  <si>
    <t>X-finish</t>
  </si>
  <si>
    <t>Xwall</t>
  </si>
  <si>
    <t>Xwall2</t>
  </si>
  <si>
    <t>WallAverage</t>
  </si>
  <si>
    <t>Diff</t>
  </si>
  <si>
    <t>REC</t>
  </si>
  <si>
    <t>MON1</t>
  </si>
  <si>
    <t>Depth</t>
  </si>
  <si>
    <t>Step =</t>
  </si>
  <si>
    <t>Xwall (norma)</t>
  </si>
  <si>
    <t>Amp</t>
  </si>
  <si>
    <t>Xcentre</t>
  </si>
  <si>
    <t>Width</t>
  </si>
  <si>
    <t>Back</t>
  </si>
  <si>
    <t>Phi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</si>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</sst>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/>
    <xf numFmtId="0" fontId="0" fillId="34" borderId="0" xfId="0" applyFill="1"/>
    <xf numFmtId="0" fontId="0" fillId="33" borderId="0" xfId="0" applyFill="1"/>
    <xf numFmtId="0" fontId="0" fillId="35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'980044'!$B$18:$B$50</c:f>
              <c:numCache>
                <c:formatCode>General</c:formatCode>
                <c:ptCount val="33"/>
                <c:pt idx="0">
                  <c:v>-169.035</c:v>
                </c:pt>
                <c:pt idx="1">
                  <c:v>-169.11</c:v>
                </c:pt>
                <c:pt idx="2">
                  <c:v>-169.18</c:v>
                </c:pt>
                <c:pt idx="3">
                  <c:v>-169.245</c:v>
                </c:pt>
                <c:pt idx="4">
                  <c:v>-169.3</c:v>
                </c:pt>
                <c:pt idx="5">
                  <c:v>-169.375</c:v>
                </c:pt>
                <c:pt idx="6">
                  <c:v>-169.43</c:v>
                </c:pt>
                <c:pt idx="7">
                  <c:v>-169.505</c:v>
                </c:pt>
                <c:pt idx="8">
                  <c:v>-169.57</c:v>
                </c:pt>
                <c:pt idx="9">
                  <c:v>-169.64</c:v>
                </c:pt>
                <c:pt idx="10">
                  <c:v>-169.69</c:v>
                </c:pt>
                <c:pt idx="11">
                  <c:v>-169.77</c:v>
                </c:pt>
                <c:pt idx="12">
                  <c:v>-169.83</c:v>
                </c:pt>
                <c:pt idx="13">
                  <c:v>-169.89</c:v>
                </c:pt>
                <c:pt idx="14">
                  <c:v>-169.95</c:v>
                </c:pt>
                <c:pt idx="15">
                  <c:v>-170.02500000000001</c:v>
                </c:pt>
                <c:pt idx="16">
                  <c:v>-170.08</c:v>
                </c:pt>
                <c:pt idx="17">
                  <c:v>-170.15</c:v>
                </c:pt>
                <c:pt idx="18">
                  <c:v>-170.21</c:v>
                </c:pt>
                <c:pt idx="19">
                  <c:v>-170.27500000000001</c:v>
                </c:pt>
                <c:pt idx="20">
                  <c:v>-170.34</c:v>
                </c:pt>
                <c:pt idx="21">
                  <c:v>-170.41</c:v>
                </c:pt>
                <c:pt idx="22">
                  <c:v>-170.48</c:v>
                </c:pt>
                <c:pt idx="23">
                  <c:v>-170.54</c:v>
                </c:pt>
                <c:pt idx="24">
                  <c:v>-170.61</c:v>
                </c:pt>
                <c:pt idx="25">
                  <c:v>-170.67</c:v>
                </c:pt>
                <c:pt idx="26">
                  <c:v>-170.745</c:v>
                </c:pt>
                <c:pt idx="27">
                  <c:v>-170.81</c:v>
                </c:pt>
                <c:pt idx="28">
                  <c:v>-170.87</c:v>
                </c:pt>
                <c:pt idx="29">
                  <c:v>-170.935</c:v>
                </c:pt>
                <c:pt idx="30">
                  <c:v>-170.995</c:v>
                </c:pt>
                <c:pt idx="31">
                  <c:v>-171.065</c:v>
                </c:pt>
                <c:pt idx="32">
                  <c:v>-171.12</c:v>
                </c:pt>
              </c:numCache>
            </c:numRef>
          </c:xVal>
          <c:yVal>
            <c:numRef>
              <c:f>'980044'!$E$18:$E$50</c:f>
              <c:numCache>
                <c:formatCode>General</c:formatCode>
                <c:ptCount val="33"/>
                <c:pt idx="0">
                  <c:v>154</c:v>
                </c:pt>
                <c:pt idx="1">
                  <c:v>175</c:v>
                </c:pt>
                <c:pt idx="2">
                  <c:v>149</c:v>
                </c:pt>
                <c:pt idx="3">
                  <c:v>145</c:v>
                </c:pt>
                <c:pt idx="4">
                  <c:v>158</c:v>
                </c:pt>
                <c:pt idx="5">
                  <c:v>192</c:v>
                </c:pt>
                <c:pt idx="6">
                  <c:v>193</c:v>
                </c:pt>
                <c:pt idx="7">
                  <c:v>171</c:v>
                </c:pt>
                <c:pt idx="8">
                  <c:v>163</c:v>
                </c:pt>
                <c:pt idx="9">
                  <c:v>180</c:v>
                </c:pt>
                <c:pt idx="10">
                  <c:v>198</c:v>
                </c:pt>
                <c:pt idx="11">
                  <c:v>186</c:v>
                </c:pt>
                <c:pt idx="12">
                  <c:v>200</c:v>
                </c:pt>
                <c:pt idx="13">
                  <c:v>210</c:v>
                </c:pt>
                <c:pt idx="14">
                  <c:v>192</c:v>
                </c:pt>
                <c:pt idx="15">
                  <c:v>195</c:v>
                </c:pt>
                <c:pt idx="16">
                  <c:v>153</c:v>
                </c:pt>
                <c:pt idx="17">
                  <c:v>138</c:v>
                </c:pt>
                <c:pt idx="18">
                  <c:v>88</c:v>
                </c:pt>
                <c:pt idx="19">
                  <c:v>95</c:v>
                </c:pt>
                <c:pt idx="20">
                  <c:v>64</c:v>
                </c:pt>
                <c:pt idx="21">
                  <c:v>58</c:v>
                </c:pt>
                <c:pt idx="22">
                  <c:v>65</c:v>
                </c:pt>
                <c:pt idx="23">
                  <c:v>63</c:v>
                </c:pt>
                <c:pt idx="24">
                  <c:v>68</c:v>
                </c:pt>
                <c:pt idx="25">
                  <c:v>79</c:v>
                </c:pt>
                <c:pt idx="26">
                  <c:v>63</c:v>
                </c:pt>
                <c:pt idx="27">
                  <c:v>57</c:v>
                </c:pt>
                <c:pt idx="28">
                  <c:v>60</c:v>
                </c:pt>
                <c:pt idx="29">
                  <c:v>70</c:v>
                </c:pt>
                <c:pt idx="30">
                  <c:v>67</c:v>
                </c:pt>
                <c:pt idx="31">
                  <c:v>67</c:v>
                </c:pt>
                <c:pt idx="32">
                  <c:v>72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'980044'!$B$18:$B$50</c:f>
              <c:numCache>
                <c:formatCode>General</c:formatCode>
                <c:ptCount val="33"/>
                <c:pt idx="0">
                  <c:v>-169.035</c:v>
                </c:pt>
                <c:pt idx="1">
                  <c:v>-169.11</c:v>
                </c:pt>
                <c:pt idx="2">
                  <c:v>-169.18</c:v>
                </c:pt>
                <c:pt idx="3">
                  <c:v>-169.245</c:v>
                </c:pt>
                <c:pt idx="4">
                  <c:v>-169.3</c:v>
                </c:pt>
                <c:pt idx="5">
                  <c:v>-169.375</c:v>
                </c:pt>
                <c:pt idx="6">
                  <c:v>-169.43</c:v>
                </c:pt>
                <c:pt idx="7">
                  <c:v>-169.505</c:v>
                </c:pt>
                <c:pt idx="8">
                  <c:v>-169.57</c:v>
                </c:pt>
                <c:pt idx="9">
                  <c:v>-169.64</c:v>
                </c:pt>
                <c:pt idx="10">
                  <c:v>-169.69</c:v>
                </c:pt>
                <c:pt idx="11">
                  <c:v>-169.77</c:v>
                </c:pt>
                <c:pt idx="12">
                  <c:v>-169.83</c:v>
                </c:pt>
                <c:pt idx="13">
                  <c:v>-169.89</c:v>
                </c:pt>
                <c:pt idx="14">
                  <c:v>-169.95</c:v>
                </c:pt>
                <c:pt idx="15">
                  <c:v>-170.02500000000001</c:v>
                </c:pt>
                <c:pt idx="16">
                  <c:v>-170.08</c:v>
                </c:pt>
                <c:pt idx="17">
                  <c:v>-170.15</c:v>
                </c:pt>
                <c:pt idx="18">
                  <c:v>-170.21</c:v>
                </c:pt>
                <c:pt idx="19">
                  <c:v>-170.27500000000001</c:v>
                </c:pt>
                <c:pt idx="20">
                  <c:v>-170.34</c:v>
                </c:pt>
                <c:pt idx="21">
                  <c:v>-170.41</c:v>
                </c:pt>
                <c:pt idx="22">
                  <c:v>-170.48</c:v>
                </c:pt>
                <c:pt idx="23">
                  <c:v>-170.54</c:v>
                </c:pt>
                <c:pt idx="24">
                  <c:v>-170.61</c:v>
                </c:pt>
                <c:pt idx="25">
                  <c:v>-170.67</c:v>
                </c:pt>
                <c:pt idx="26">
                  <c:v>-170.745</c:v>
                </c:pt>
                <c:pt idx="27">
                  <c:v>-170.81</c:v>
                </c:pt>
                <c:pt idx="28">
                  <c:v>-170.87</c:v>
                </c:pt>
                <c:pt idx="29">
                  <c:v>-170.935</c:v>
                </c:pt>
                <c:pt idx="30">
                  <c:v>-170.995</c:v>
                </c:pt>
                <c:pt idx="31">
                  <c:v>-171.065</c:v>
                </c:pt>
                <c:pt idx="32">
                  <c:v>-171.12</c:v>
                </c:pt>
              </c:numCache>
            </c:numRef>
          </c:xVal>
          <c:yVal>
            <c:numRef>
              <c:f>'980044'!$F$18:$F$50</c:f>
              <c:numCache>
                <c:formatCode>General</c:formatCode>
                <c:ptCount val="33"/>
                <c:pt idx="0">
                  <c:v>176.29843731709377</c:v>
                </c:pt>
                <c:pt idx="1">
                  <c:v>176.29843731709377</c:v>
                </c:pt>
                <c:pt idx="2">
                  <c:v>176.29843731709377</c:v>
                </c:pt>
                <c:pt idx="3">
                  <c:v>176.29843731709377</c:v>
                </c:pt>
                <c:pt idx="4">
                  <c:v>176.29843731709377</c:v>
                </c:pt>
                <c:pt idx="5">
                  <c:v>176.29843731709377</c:v>
                </c:pt>
                <c:pt idx="6">
                  <c:v>176.29843731709377</c:v>
                </c:pt>
                <c:pt idx="7">
                  <c:v>176.29843731709377</c:v>
                </c:pt>
                <c:pt idx="8">
                  <c:v>176.29843731709377</c:v>
                </c:pt>
                <c:pt idx="9">
                  <c:v>176.29843731709377</c:v>
                </c:pt>
                <c:pt idx="10">
                  <c:v>176.29843731709377</c:v>
                </c:pt>
                <c:pt idx="11">
                  <c:v>176.29843731709377</c:v>
                </c:pt>
                <c:pt idx="12">
                  <c:v>176.29843731709377</c:v>
                </c:pt>
                <c:pt idx="13">
                  <c:v>176.29843731709377</c:v>
                </c:pt>
                <c:pt idx="14">
                  <c:v>176.29843731709377</c:v>
                </c:pt>
                <c:pt idx="15">
                  <c:v>172.41365242661834</c:v>
                </c:pt>
                <c:pt idx="16">
                  <c:v>160.0733191605193</c:v>
                </c:pt>
                <c:pt idx="17">
                  <c:v>132.12762746661224</c:v>
                </c:pt>
                <c:pt idx="18">
                  <c:v>101.42669330740085</c:v>
                </c:pt>
                <c:pt idx="19">
                  <c:v>78.141902584288218</c:v>
                </c:pt>
                <c:pt idx="20">
                  <c:v>66.677274121637907</c:v>
                </c:pt>
                <c:pt idx="21">
                  <c:v>65.372173760567321</c:v>
                </c:pt>
                <c:pt idx="22">
                  <c:v>65.372173760567321</c:v>
                </c:pt>
                <c:pt idx="23">
                  <c:v>65.372173760567321</c:v>
                </c:pt>
                <c:pt idx="24">
                  <c:v>65.372173760567321</c:v>
                </c:pt>
                <c:pt idx="25">
                  <c:v>65.372173760567321</c:v>
                </c:pt>
                <c:pt idx="26">
                  <c:v>65.372173760567321</c:v>
                </c:pt>
                <c:pt idx="27">
                  <c:v>65.372173760567321</c:v>
                </c:pt>
                <c:pt idx="28">
                  <c:v>65.372173760567321</c:v>
                </c:pt>
                <c:pt idx="29">
                  <c:v>65.372173760567321</c:v>
                </c:pt>
                <c:pt idx="30">
                  <c:v>65.372173760567321</c:v>
                </c:pt>
                <c:pt idx="31">
                  <c:v>65.372173760567321</c:v>
                </c:pt>
                <c:pt idx="32">
                  <c:v>65.372173760567321</c:v>
                </c:pt>
              </c:numCache>
            </c:numRef>
          </c:yVal>
        </c:ser>
        <c:axId val="208342016"/>
        <c:axId val="208340480"/>
      </c:scatterChart>
      <c:valAx>
        <c:axId val="208342016"/>
        <c:scaling>
          <c:orientation val="minMax"/>
        </c:scaling>
        <c:axPos val="b"/>
        <c:numFmt formatCode="General" sourceLinked="1"/>
        <c:tickLblPos val="nextTo"/>
        <c:crossAx val="208340480"/>
        <c:crosses val="autoZero"/>
        <c:crossBetween val="midCat"/>
      </c:valAx>
      <c:valAx>
        <c:axId val="208340480"/>
        <c:scaling>
          <c:orientation val="minMax"/>
        </c:scaling>
        <c:axPos val="l"/>
        <c:majorGridlines/>
        <c:numFmt formatCode="General" sourceLinked="1"/>
        <c:tickLblPos val="nextTo"/>
        <c:crossAx val="20834201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'980044'!$B$68:$B$100</c:f>
              <c:numCache>
                <c:formatCode>General</c:formatCode>
                <c:ptCount val="33"/>
                <c:pt idx="0">
                  <c:v>-168.655</c:v>
                </c:pt>
                <c:pt idx="1">
                  <c:v>-168.72</c:v>
                </c:pt>
                <c:pt idx="2">
                  <c:v>-168.79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-168.97499999999999</c:v>
                </c:pt>
                <c:pt idx="6">
                  <c:v>-169.05</c:v>
                </c:pt>
                <c:pt idx="7">
                  <c:v>-169.11500000000001</c:v>
                </c:pt>
                <c:pt idx="8">
                  <c:v>-169.17</c:v>
                </c:pt>
                <c:pt idx="9">
                  <c:v>-169.245</c:v>
                </c:pt>
                <c:pt idx="10">
                  <c:v>-169.31</c:v>
                </c:pt>
                <c:pt idx="11">
                  <c:v>-169.36500000000001</c:v>
                </c:pt>
                <c:pt idx="12">
                  <c:v>-169.44</c:v>
                </c:pt>
                <c:pt idx="13">
                  <c:v>-169.495</c:v>
                </c:pt>
                <c:pt idx="14">
                  <c:v>-169.57</c:v>
                </c:pt>
                <c:pt idx="15">
                  <c:v>-169.64</c:v>
                </c:pt>
                <c:pt idx="16">
                  <c:v>-169.70500000000001</c:v>
                </c:pt>
                <c:pt idx="17">
                  <c:v>-169.76499999999999</c:v>
                </c:pt>
                <c:pt idx="18">
                  <c:v>-169.82499999999999</c:v>
                </c:pt>
                <c:pt idx="19">
                  <c:v>-169.9</c:v>
                </c:pt>
                <c:pt idx="20">
                  <c:v>-169.965</c:v>
                </c:pt>
                <c:pt idx="21">
                  <c:v>-170.02500000000001</c:v>
                </c:pt>
                <c:pt idx="22">
                  <c:v>-170.08</c:v>
                </c:pt>
                <c:pt idx="23">
                  <c:v>-170.15</c:v>
                </c:pt>
                <c:pt idx="24">
                  <c:v>-170.21</c:v>
                </c:pt>
                <c:pt idx="25">
                  <c:v>-170.27500000000001</c:v>
                </c:pt>
                <c:pt idx="26">
                  <c:v>-170.34</c:v>
                </c:pt>
                <c:pt idx="27">
                  <c:v>-170.42</c:v>
                </c:pt>
                <c:pt idx="28">
                  <c:v>-170.49</c:v>
                </c:pt>
                <c:pt idx="29">
                  <c:v>-170.54499999999999</c:v>
                </c:pt>
                <c:pt idx="30">
                  <c:v>-170.60499999999999</c:v>
                </c:pt>
                <c:pt idx="31">
                  <c:v>-170.67</c:v>
                </c:pt>
                <c:pt idx="32">
                  <c:v>-170.745</c:v>
                </c:pt>
              </c:numCache>
            </c:numRef>
          </c:xVal>
          <c:yVal>
            <c:numRef>
              <c:f>'980044'!$E$68:$E$100</c:f>
              <c:numCache>
                <c:formatCode>General</c:formatCode>
                <c:ptCount val="33"/>
                <c:pt idx="0">
                  <c:v>175</c:v>
                </c:pt>
                <c:pt idx="1">
                  <c:v>186</c:v>
                </c:pt>
                <c:pt idx="2">
                  <c:v>166</c:v>
                </c:pt>
                <c:pt idx="3">
                  <c:v>168</c:v>
                </c:pt>
                <c:pt idx="4">
                  <c:v>186</c:v>
                </c:pt>
                <c:pt idx="5">
                  <c:v>172</c:v>
                </c:pt>
                <c:pt idx="6">
                  <c:v>162</c:v>
                </c:pt>
                <c:pt idx="7">
                  <c:v>189</c:v>
                </c:pt>
                <c:pt idx="8">
                  <c:v>192</c:v>
                </c:pt>
                <c:pt idx="9">
                  <c:v>158</c:v>
                </c:pt>
                <c:pt idx="10">
                  <c:v>181</c:v>
                </c:pt>
                <c:pt idx="11">
                  <c:v>213</c:v>
                </c:pt>
                <c:pt idx="12">
                  <c:v>170</c:v>
                </c:pt>
                <c:pt idx="13">
                  <c:v>178</c:v>
                </c:pt>
                <c:pt idx="14">
                  <c:v>172</c:v>
                </c:pt>
                <c:pt idx="15">
                  <c:v>154</c:v>
                </c:pt>
                <c:pt idx="16">
                  <c:v>138</c:v>
                </c:pt>
                <c:pt idx="17">
                  <c:v>111</c:v>
                </c:pt>
                <c:pt idx="18">
                  <c:v>82</c:v>
                </c:pt>
                <c:pt idx="19">
                  <c:v>63</c:v>
                </c:pt>
                <c:pt idx="20">
                  <c:v>64</c:v>
                </c:pt>
                <c:pt idx="21">
                  <c:v>60</c:v>
                </c:pt>
                <c:pt idx="22">
                  <c:v>55</c:v>
                </c:pt>
                <c:pt idx="23">
                  <c:v>70</c:v>
                </c:pt>
                <c:pt idx="24">
                  <c:v>55</c:v>
                </c:pt>
                <c:pt idx="25">
                  <c:v>55</c:v>
                </c:pt>
                <c:pt idx="26">
                  <c:v>59</c:v>
                </c:pt>
                <c:pt idx="27">
                  <c:v>53</c:v>
                </c:pt>
                <c:pt idx="28">
                  <c:v>74</c:v>
                </c:pt>
                <c:pt idx="29">
                  <c:v>59</c:v>
                </c:pt>
                <c:pt idx="30">
                  <c:v>56</c:v>
                </c:pt>
                <c:pt idx="31">
                  <c:v>71</c:v>
                </c:pt>
                <c:pt idx="32">
                  <c:v>72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'980044'!$B$68:$B$100</c:f>
              <c:numCache>
                <c:formatCode>General</c:formatCode>
                <c:ptCount val="33"/>
                <c:pt idx="0">
                  <c:v>-168.655</c:v>
                </c:pt>
                <c:pt idx="1">
                  <c:v>-168.72</c:v>
                </c:pt>
                <c:pt idx="2">
                  <c:v>-168.79</c:v>
                </c:pt>
                <c:pt idx="3">
                  <c:v>-168.85499999999999</c:v>
                </c:pt>
                <c:pt idx="4">
                  <c:v>-168.91</c:v>
                </c:pt>
                <c:pt idx="5">
                  <c:v>-168.97499999999999</c:v>
                </c:pt>
                <c:pt idx="6">
                  <c:v>-169.05</c:v>
                </c:pt>
                <c:pt idx="7">
                  <c:v>-169.11500000000001</c:v>
                </c:pt>
                <c:pt idx="8">
                  <c:v>-169.17</c:v>
                </c:pt>
                <c:pt idx="9">
                  <c:v>-169.245</c:v>
                </c:pt>
                <c:pt idx="10">
                  <c:v>-169.31</c:v>
                </c:pt>
                <c:pt idx="11">
                  <c:v>-169.36500000000001</c:v>
                </c:pt>
                <c:pt idx="12">
                  <c:v>-169.44</c:v>
                </c:pt>
                <c:pt idx="13">
                  <c:v>-169.495</c:v>
                </c:pt>
                <c:pt idx="14">
                  <c:v>-169.57</c:v>
                </c:pt>
                <c:pt idx="15">
                  <c:v>-169.64</c:v>
                </c:pt>
                <c:pt idx="16">
                  <c:v>-169.70500000000001</c:v>
                </c:pt>
                <c:pt idx="17">
                  <c:v>-169.76499999999999</c:v>
                </c:pt>
                <c:pt idx="18">
                  <c:v>-169.82499999999999</c:v>
                </c:pt>
                <c:pt idx="19">
                  <c:v>-169.9</c:v>
                </c:pt>
                <c:pt idx="20">
                  <c:v>-169.965</c:v>
                </c:pt>
                <c:pt idx="21">
                  <c:v>-170.02500000000001</c:v>
                </c:pt>
                <c:pt idx="22">
                  <c:v>-170.08</c:v>
                </c:pt>
                <c:pt idx="23">
                  <c:v>-170.15</c:v>
                </c:pt>
                <c:pt idx="24">
                  <c:v>-170.21</c:v>
                </c:pt>
                <c:pt idx="25">
                  <c:v>-170.27500000000001</c:v>
                </c:pt>
                <c:pt idx="26">
                  <c:v>-170.34</c:v>
                </c:pt>
                <c:pt idx="27">
                  <c:v>-170.42</c:v>
                </c:pt>
                <c:pt idx="28">
                  <c:v>-170.49</c:v>
                </c:pt>
                <c:pt idx="29">
                  <c:v>-170.54499999999999</c:v>
                </c:pt>
                <c:pt idx="30">
                  <c:v>-170.60499999999999</c:v>
                </c:pt>
                <c:pt idx="31">
                  <c:v>-170.67</c:v>
                </c:pt>
                <c:pt idx="32">
                  <c:v>-170.745</c:v>
                </c:pt>
              </c:numCache>
            </c:numRef>
          </c:xVal>
          <c:yVal>
            <c:numRef>
              <c:f>'980044'!$F$68:$F$100</c:f>
              <c:numCache>
                <c:formatCode>General</c:formatCode>
                <c:ptCount val="33"/>
                <c:pt idx="0">
                  <c:v>176.97343330172498</c:v>
                </c:pt>
                <c:pt idx="1">
                  <c:v>176.97343330172498</c:v>
                </c:pt>
                <c:pt idx="2">
                  <c:v>176.97343330172498</c:v>
                </c:pt>
                <c:pt idx="3">
                  <c:v>176.97343330172498</c:v>
                </c:pt>
                <c:pt idx="4">
                  <c:v>176.97343330172498</c:v>
                </c:pt>
                <c:pt idx="5">
                  <c:v>176.97343330172498</c:v>
                </c:pt>
                <c:pt idx="6">
                  <c:v>176.97343330172498</c:v>
                </c:pt>
                <c:pt idx="7">
                  <c:v>176.97343330172498</c:v>
                </c:pt>
                <c:pt idx="8">
                  <c:v>176.97343330172498</c:v>
                </c:pt>
                <c:pt idx="9">
                  <c:v>176.97343330172498</c:v>
                </c:pt>
                <c:pt idx="10">
                  <c:v>176.97343330172498</c:v>
                </c:pt>
                <c:pt idx="11">
                  <c:v>176.97343330172498</c:v>
                </c:pt>
                <c:pt idx="12">
                  <c:v>176.97343330172498</c:v>
                </c:pt>
                <c:pt idx="13">
                  <c:v>176.97343330172498</c:v>
                </c:pt>
                <c:pt idx="14">
                  <c:v>173.78091967530756</c:v>
                </c:pt>
                <c:pt idx="15">
                  <c:v>159.52611389493546</c:v>
                </c:pt>
                <c:pt idx="16">
                  <c:v>136.05814747095292</c:v>
                </c:pt>
                <c:pt idx="17">
                  <c:v>107.01027460104962</c:v>
                </c:pt>
                <c:pt idx="18">
                  <c:v>83.359689631380135</c:v>
                </c:pt>
                <c:pt idx="19">
                  <c:v>65.601875022925128</c:v>
                </c:pt>
                <c:pt idx="20">
                  <c:v>60.820981605856133</c:v>
                </c:pt>
                <c:pt idx="21">
                  <c:v>60.820981605856133</c:v>
                </c:pt>
                <c:pt idx="22">
                  <c:v>60.820981605856133</c:v>
                </c:pt>
                <c:pt idx="23">
                  <c:v>60.820981605856133</c:v>
                </c:pt>
                <c:pt idx="24">
                  <c:v>60.820981605856133</c:v>
                </c:pt>
                <c:pt idx="25">
                  <c:v>60.820981605856133</c:v>
                </c:pt>
                <c:pt idx="26">
                  <c:v>60.820981605856133</c:v>
                </c:pt>
                <c:pt idx="27">
                  <c:v>60.820981605856133</c:v>
                </c:pt>
                <c:pt idx="28">
                  <c:v>60.820981605856133</c:v>
                </c:pt>
                <c:pt idx="29">
                  <c:v>60.820981605856133</c:v>
                </c:pt>
                <c:pt idx="30">
                  <c:v>60.820981605856133</c:v>
                </c:pt>
                <c:pt idx="31">
                  <c:v>60.820981605856133</c:v>
                </c:pt>
                <c:pt idx="32">
                  <c:v>60.820981605856133</c:v>
                </c:pt>
              </c:numCache>
            </c:numRef>
          </c:yVal>
        </c:ser>
        <c:axId val="216323584"/>
        <c:axId val="216325120"/>
      </c:scatterChart>
      <c:valAx>
        <c:axId val="216323584"/>
        <c:scaling>
          <c:orientation val="minMax"/>
        </c:scaling>
        <c:axPos val="b"/>
        <c:numFmt formatCode="General" sourceLinked="1"/>
        <c:tickLblPos val="nextTo"/>
        <c:crossAx val="216325120"/>
        <c:crosses val="autoZero"/>
        <c:crossBetween val="midCat"/>
      </c:valAx>
      <c:valAx>
        <c:axId val="216325120"/>
        <c:scaling>
          <c:orientation val="minMax"/>
        </c:scaling>
        <c:axPos val="l"/>
        <c:majorGridlines/>
        <c:numFmt formatCode="General" sourceLinked="1"/>
        <c:tickLblPos val="nextTo"/>
        <c:crossAx val="21632358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'980044'!$B$118:$B$150</c:f>
              <c:numCache>
                <c:formatCode>General</c:formatCode>
                <c:ptCount val="33"/>
                <c:pt idx="0">
                  <c:v>-168.17500000000001</c:v>
                </c:pt>
                <c:pt idx="1">
                  <c:v>-168.25</c:v>
                </c:pt>
                <c:pt idx="2">
                  <c:v>-168.32</c:v>
                </c:pt>
                <c:pt idx="3">
                  <c:v>-168.38</c:v>
                </c:pt>
                <c:pt idx="4">
                  <c:v>-168.435</c:v>
                </c:pt>
                <c:pt idx="5">
                  <c:v>-168.51</c:v>
                </c:pt>
                <c:pt idx="6">
                  <c:v>-168.57499999999999</c:v>
                </c:pt>
                <c:pt idx="7">
                  <c:v>-168.64</c:v>
                </c:pt>
                <c:pt idx="8">
                  <c:v>-168.71</c:v>
                </c:pt>
                <c:pt idx="9">
                  <c:v>-168.77</c:v>
                </c:pt>
                <c:pt idx="10">
                  <c:v>-168.82499999999999</c:v>
                </c:pt>
                <c:pt idx="11">
                  <c:v>-168.9</c:v>
                </c:pt>
                <c:pt idx="12">
                  <c:v>-168.97</c:v>
                </c:pt>
                <c:pt idx="13">
                  <c:v>-169.035</c:v>
                </c:pt>
                <c:pt idx="14">
                  <c:v>-169.095</c:v>
                </c:pt>
                <c:pt idx="15">
                  <c:v>-169.16499999999999</c:v>
                </c:pt>
                <c:pt idx="16">
                  <c:v>-169.22499999999999</c:v>
                </c:pt>
                <c:pt idx="17">
                  <c:v>-169.29499999999999</c:v>
                </c:pt>
                <c:pt idx="18">
                  <c:v>-169.35499999999999</c:v>
                </c:pt>
                <c:pt idx="19">
                  <c:v>-169.42</c:v>
                </c:pt>
                <c:pt idx="20">
                  <c:v>-169.49</c:v>
                </c:pt>
                <c:pt idx="21">
                  <c:v>-169.55</c:v>
                </c:pt>
                <c:pt idx="22">
                  <c:v>-169.60499999999999</c:v>
                </c:pt>
                <c:pt idx="23">
                  <c:v>-169.67</c:v>
                </c:pt>
                <c:pt idx="24">
                  <c:v>-169.745</c:v>
                </c:pt>
                <c:pt idx="25">
                  <c:v>-169.81</c:v>
                </c:pt>
                <c:pt idx="26">
                  <c:v>-169.88</c:v>
                </c:pt>
                <c:pt idx="27">
                  <c:v>-169.94499999999999</c:v>
                </c:pt>
                <c:pt idx="28">
                  <c:v>-170.01</c:v>
                </c:pt>
                <c:pt idx="29">
                  <c:v>-170.07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-170.27</c:v>
                </c:pt>
              </c:numCache>
            </c:numRef>
          </c:xVal>
          <c:yVal>
            <c:numRef>
              <c:f>'980044'!$E$118:$E$150</c:f>
              <c:numCache>
                <c:formatCode>General</c:formatCode>
                <c:ptCount val="33"/>
                <c:pt idx="0">
                  <c:v>166</c:v>
                </c:pt>
                <c:pt idx="1">
                  <c:v>161</c:v>
                </c:pt>
                <c:pt idx="2">
                  <c:v>149</c:v>
                </c:pt>
                <c:pt idx="3">
                  <c:v>186</c:v>
                </c:pt>
                <c:pt idx="4">
                  <c:v>165</c:v>
                </c:pt>
                <c:pt idx="5">
                  <c:v>161</c:v>
                </c:pt>
                <c:pt idx="6">
                  <c:v>183</c:v>
                </c:pt>
                <c:pt idx="7">
                  <c:v>190</c:v>
                </c:pt>
                <c:pt idx="8">
                  <c:v>195</c:v>
                </c:pt>
                <c:pt idx="9">
                  <c:v>201</c:v>
                </c:pt>
                <c:pt idx="10">
                  <c:v>207</c:v>
                </c:pt>
                <c:pt idx="11">
                  <c:v>179</c:v>
                </c:pt>
                <c:pt idx="12">
                  <c:v>146</c:v>
                </c:pt>
                <c:pt idx="13">
                  <c:v>137</c:v>
                </c:pt>
                <c:pt idx="14">
                  <c:v>101</c:v>
                </c:pt>
                <c:pt idx="15">
                  <c:v>83</c:v>
                </c:pt>
                <c:pt idx="16">
                  <c:v>70</c:v>
                </c:pt>
                <c:pt idx="17">
                  <c:v>84</c:v>
                </c:pt>
                <c:pt idx="18">
                  <c:v>64</c:v>
                </c:pt>
                <c:pt idx="19">
                  <c:v>61</c:v>
                </c:pt>
                <c:pt idx="20">
                  <c:v>52</c:v>
                </c:pt>
                <c:pt idx="21">
                  <c:v>78</c:v>
                </c:pt>
                <c:pt idx="22">
                  <c:v>61</c:v>
                </c:pt>
                <c:pt idx="23">
                  <c:v>70</c:v>
                </c:pt>
                <c:pt idx="24">
                  <c:v>61</c:v>
                </c:pt>
                <c:pt idx="25">
                  <c:v>64</c:v>
                </c:pt>
                <c:pt idx="26">
                  <c:v>46</c:v>
                </c:pt>
                <c:pt idx="27">
                  <c:v>62</c:v>
                </c:pt>
                <c:pt idx="28">
                  <c:v>56</c:v>
                </c:pt>
                <c:pt idx="29">
                  <c:v>68</c:v>
                </c:pt>
                <c:pt idx="30">
                  <c:v>62</c:v>
                </c:pt>
                <c:pt idx="31">
                  <c:v>72</c:v>
                </c:pt>
                <c:pt idx="32">
                  <c:v>65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'980044'!$B$118:$B$150</c:f>
              <c:numCache>
                <c:formatCode>General</c:formatCode>
                <c:ptCount val="33"/>
                <c:pt idx="0">
                  <c:v>-168.17500000000001</c:v>
                </c:pt>
                <c:pt idx="1">
                  <c:v>-168.25</c:v>
                </c:pt>
                <c:pt idx="2">
                  <c:v>-168.32</c:v>
                </c:pt>
                <c:pt idx="3">
                  <c:v>-168.38</c:v>
                </c:pt>
                <c:pt idx="4">
                  <c:v>-168.435</c:v>
                </c:pt>
                <c:pt idx="5">
                  <c:v>-168.51</c:v>
                </c:pt>
                <c:pt idx="6">
                  <c:v>-168.57499999999999</c:v>
                </c:pt>
                <c:pt idx="7">
                  <c:v>-168.64</c:v>
                </c:pt>
                <c:pt idx="8">
                  <c:v>-168.71</c:v>
                </c:pt>
                <c:pt idx="9">
                  <c:v>-168.77</c:v>
                </c:pt>
                <c:pt idx="10">
                  <c:v>-168.82499999999999</c:v>
                </c:pt>
                <c:pt idx="11">
                  <c:v>-168.9</c:v>
                </c:pt>
                <c:pt idx="12">
                  <c:v>-168.97</c:v>
                </c:pt>
                <c:pt idx="13">
                  <c:v>-169.035</c:v>
                </c:pt>
                <c:pt idx="14">
                  <c:v>-169.095</c:v>
                </c:pt>
                <c:pt idx="15">
                  <c:v>-169.16499999999999</c:v>
                </c:pt>
                <c:pt idx="16">
                  <c:v>-169.22499999999999</c:v>
                </c:pt>
                <c:pt idx="17">
                  <c:v>-169.29499999999999</c:v>
                </c:pt>
                <c:pt idx="18">
                  <c:v>-169.35499999999999</c:v>
                </c:pt>
                <c:pt idx="19">
                  <c:v>-169.42</c:v>
                </c:pt>
                <c:pt idx="20">
                  <c:v>-169.49</c:v>
                </c:pt>
                <c:pt idx="21">
                  <c:v>-169.55</c:v>
                </c:pt>
                <c:pt idx="22">
                  <c:v>-169.60499999999999</c:v>
                </c:pt>
                <c:pt idx="23">
                  <c:v>-169.67</c:v>
                </c:pt>
                <c:pt idx="24">
                  <c:v>-169.745</c:v>
                </c:pt>
                <c:pt idx="25">
                  <c:v>-169.81</c:v>
                </c:pt>
                <c:pt idx="26">
                  <c:v>-169.88</c:v>
                </c:pt>
                <c:pt idx="27">
                  <c:v>-169.94499999999999</c:v>
                </c:pt>
                <c:pt idx="28">
                  <c:v>-170.01</c:v>
                </c:pt>
                <c:pt idx="29">
                  <c:v>-170.07</c:v>
                </c:pt>
                <c:pt idx="30">
                  <c:v>-170.14</c:v>
                </c:pt>
                <c:pt idx="31">
                  <c:v>-170.20500000000001</c:v>
                </c:pt>
                <c:pt idx="32">
                  <c:v>-170.27</c:v>
                </c:pt>
              </c:numCache>
            </c:numRef>
          </c:xVal>
          <c:yVal>
            <c:numRef>
              <c:f>'980044'!$F$118:$F$150</c:f>
              <c:numCache>
                <c:formatCode>General</c:formatCode>
                <c:ptCount val="33"/>
                <c:pt idx="0">
                  <c:v>176.85111786234395</c:v>
                </c:pt>
                <c:pt idx="1">
                  <c:v>176.85111786234395</c:v>
                </c:pt>
                <c:pt idx="2">
                  <c:v>176.85111786234395</c:v>
                </c:pt>
                <c:pt idx="3">
                  <c:v>176.85111786234395</c:v>
                </c:pt>
                <c:pt idx="4">
                  <c:v>176.85111786234395</c:v>
                </c:pt>
                <c:pt idx="5">
                  <c:v>176.85111786234395</c:v>
                </c:pt>
                <c:pt idx="6">
                  <c:v>176.85111786234395</c:v>
                </c:pt>
                <c:pt idx="7">
                  <c:v>176.85111786234395</c:v>
                </c:pt>
                <c:pt idx="8">
                  <c:v>176.85111786234395</c:v>
                </c:pt>
                <c:pt idx="9">
                  <c:v>176.85111786234395</c:v>
                </c:pt>
                <c:pt idx="10">
                  <c:v>176.60077728883061</c:v>
                </c:pt>
                <c:pt idx="11">
                  <c:v>169.44831608819931</c:v>
                </c:pt>
                <c:pt idx="12">
                  <c:v>153.87590716627795</c:v>
                </c:pt>
                <c:pt idx="13">
                  <c:v>131.72426330954687</c:v>
                </c:pt>
                <c:pt idx="14">
                  <c:v>106.46813536286615</c:v>
                </c:pt>
                <c:pt idx="15">
                  <c:v>83.345107260839484</c:v>
                </c:pt>
                <c:pt idx="16">
                  <c:v>70.362302094607998</c:v>
                </c:pt>
                <c:pt idx="17">
                  <c:v>63.192118142098607</c:v>
                </c:pt>
                <c:pt idx="18">
                  <c:v>62.710935976216334</c:v>
                </c:pt>
                <c:pt idx="19">
                  <c:v>62.710935976216334</c:v>
                </c:pt>
                <c:pt idx="20">
                  <c:v>62.710935976216334</c:v>
                </c:pt>
                <c:pt idx="21">
                  <c:v>62.710935976216334</c:v>
                </c:pt>
                <c:pt idx="22">
                  <c:v>62.710935976216334</c:v>
                </c:pt>
                <c:pt idx="23">
                  <c:v>62.710935976216334</c:v>
                </c:pt>
                <c:pt idx="24">
                  <c:v>62.710935976216334</c:v>
                </c:pt>
                <c:pt idx="25">
                  <c:v>62.710935976216334</c:v>
                </c:pt>
                <c:pt idx="26">
                  <c:v>62.710935976216334</c:v>
                </c:pt>
                <c:pt idx="27">
                  <c:v>62.710935976216334</c:v>
                </c:pt>
                <c:pt idx="28">
                  <c:v>62.710935976216334</c:v>
                </c:pt>
                <c:pt idx="29">
                  <c:v>62.710935976216334</c:v>
                </c:pt>
                <c:pt idx="30">
                  <c:v>62.710935976216334</c:v>
                </c:pt>
                <c:pt idx="31">
                  <c:v>62.710935976216334</c:v>
                </c:pt>
                <c:pt idx="32">
                  <c:v>62.710935976216334</c:v>
                </c:pt>
              </c:numCache>
            </c:numRef>
          </c:yVal>
        </c:ser>
        <c:axId val="194198528"/>
        <c:axId val="194221952"/>
      </c:scatterChart>
      <c:valAx>
        <c:axId val="194198528"/>
        <c:scaling>
          <c:orientation val="minMax"/>
        </c:scaling>
        <c:axPos val="b"/>
        <c:numFmt formatCode="General" sourceLinked="1"/>
        <c:tickLblPos val="nextTo"/>
        <c:crossAx val="194221952"/>
        <c:crosses val="autoZero"/>
        <c:crossBetween val="midCat"/>
      </c:valAx>
      <c:valAx>
        <c:axId val="194221952"/>
        <c:scaling>
          <c:orientation val="minMax"/>
        </c:scaling>
        <c:axPos val="l"/>
        <c:majorGridlines/>
        <c:numFmt formatCode="General" sourceLinked="1"/>
        <c:tickLblPos val="nextTo"/>
        <c:crossAx val="19419852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'980044'!$B$168:$B$200</c:f>
              <c:numCache>
                <c:formatCode>General</c:formatCode>
                <c:ptCount val="33"/>
                <c:pt idx="0">
                  <c:v>-167.405</c:v>
                </c:pt>
                <c:pt idx="1">
                  <c:v>-167.48500000000001</c:v>
                </c:pt>
                <c:pt idx="2">
                  <c:v>-167.55</c:v>
                </c:pt>
                <c:pt idx="3">
                  <c:v>-167.62</c:v>
                </c:pt>
                <c:pt idx="4">
                  <c:v>-167.67</c:v>
                </c:pt>
                <c:pt idx="5">
                  <c:v>-167.75</c:v>
                </c:pt>
                <c:pt idx="6">
                  <c:v>-167.815</c:v>
                </c:pt>
                <c:pt idx="7">
                  <c:v>-167.88</c:v>
                </c:pt>
                <c:pt idx="8">
                  <c:v>-167.94499999999999</c:v>
                </c:pt>
                <c:pt idx="9">
                  <c:v>-168.01</c:v>
                </c:pt>
                <c:pt idx="10">
                  <c:v>-168.065</c:v>
                </c:pt>
                <c:pt idx="11">
                  <c:v>-168.13499999999999</c:v>
                </c:pt>
                <c:pt idx="12">
                  <c:v>-168.2</c:v>
                </c:pt>
                <c:pt idx="13">
                  <c:v>-168.26499999999999</c:v>
                </c:pt>
                <c:pt idx="14">
                  <c:v>-168.33</c:v>
                </c:pt>
                <c:pt idx="15">
                  <c:v>-168.39500000000001</c:v>
                </c:pt>
                <c:pt idx="16">
                  <c:v>-168.45</c:v>
                </c:pt>
                <c:pt idx="17">
                  <c:v>-168.52500000000001</c:v>
                </c:pt>
                <c:pt idx="18">
                  <c:v>-168.595</c:v>
                </c:pt>
                <c:pt idx="19">
                  <c:v>-168.655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</c:v>
                </c:pt>
                <c:pt idx="23">
                  <c:v>-168.92</c:v>
                </c:pt>
                <c:pt idx="24">
                  <c:v>-168.98500000000001</c:v>
                </c:pt>
                <c:pt idx="25">
                  <c:v>-169.04499999999999</c:v>
                </c:pt>
                <c:pt idx="26">
                  <c:v>-169.11</c:v>
                </c:pt>
                <c:pt idx="27">
                  <c:v>-169.17500000000001</c:v>
                </c:pt>
                <c:pt idx="28">
                  <c:v>-169.245</c:v>
                </c:pt>
                <c:pt idx="29">
                  <c:v>-169.30500000000001</c:v>
                </c:pt>
                <c:pt idx="30">
                  <c:v>-169.37</c:v>
                </c:pt>
                <c:pt idx="31">
                  <c:v>-169.44</c:v>
                </c:pt>
                <c:pt idx="32">
                  <c:v>-169.5</c:v>
                </c:pt>
              </c:numCache>
            </c:numRef>
          </c:xVal>
          <c:yVal>
            <c:numRef>
              <c:f>'980044'!$E$168:$E$200</c:f>
              <c:numCache>
                <c:formatCode>General</c:formatCode>
                <c:ptCount val="33"/>
                <c:pt idx="0">
                  <c:v>178</c:v>
                </c:pt>
                <c:pt idx="1">
                  <c:v>184</c:v>
                </c:pt>
                <c:pt idx="2">
                  <c:v>167</c:v>
                </c:pt>
                <c:pt idx="3">
                  <c:v>181</c:v>
                </c:pt>
                <c:pt idx="4">
                  <c:v>186</c:v>
                </c:pt>
                <c:pt idx="5">
                  <c:v>195</c:v>
                </c:pt>
                <c:pt idx="6">
                  <c:v>176</c:v>
                </c:pt>
                <c:pt idx="7">
                  <c:v>173</c:v>
                </c:pt>
                <c:pt idx="8">
                  <c:v>186</c:v>
                </c:pt>
                <c:pt idx="9">
                  <c:v>203</c:v>
                </c:pt>
                <c:pt idx="10">
                  <c:v>181</c:v>
                </c:pt>
                <c:pt idx="11">
                  <c:v>181</c:v>
                </c:pt>
                <c:pt idx="12">
                  <c:v>166</c:v>
                </c:pt>
                <c:pt idx="13">
                  <c:v>165</c:v>
                </c:pt>
                <c:pt idx="14">
                  <c:v>132</c:v>
                </c:pt>
                <c:pt idx="15">
                  <c:v>124</c:v>
                </c:pt>
                <c:pt idx="16">
                  <c:v>104</c:v>
                </c:pt>
                <c:pt idx="17">
                  <c:v>69</c:v>
                </c:pt>
                <c:pt idx="18">
                  <c:v>77</c:v>
                </c:pt>
                <c:pt idx="19">
                  <c:v>69</c:v>
                </c:pt>
                <c:pt idx="20">
                  <c:v>76</c:v>
                </c:pt>
                <c:pt idx="21">
                  <c:v>57</c:v>
                </c:pt>
                <c:pt idx="22">
                  <c:v>69</c:v>
                </c:pt>
                <c:pt idx="23">
                  <c:v>69</c:v>
                </c:pt>
                <c:pt idx="24">
                  <c:v>61</c:v>
                </c:pt>
                <c:pt idx="25">
                  <c:v>57</c:v>
                </c:pt>
                <c:pt idx="26">
                  <c:v>74</c:v>
                </c:pt>
                <c:pt idx="27">
                  <c:v>47</c:v>
                </c:pt>
                <c:pt idx="28">
                  <c:v>59</c:v>
                </c:pt>
                <c:pt idx="29">
                  <c:v>71</c:v>
                </c:pt>
                <c:pt idx="30">
                  <c:v>50</c:v>
                </c:pt>
                <c:pt idx="31">
                  <c:v>77</c:v>
                </c:pt>
                <c:pt idx="32">
                  <c:v>75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'980044'!$B$168:$B$200</c:f>
              <c:numCache>
                <c:formatCode>General</c:formatCode>
                <c:ptCount val="33"/>
                <c:pt idx="0">
                  <c:v>-167.405</c:v>
                </c:pt>
                <c:pt idx="1">
                  <c:v>-167.48500000000001</c:v>
                </c:pt>
                <c:pt idx="2">
                  <c:v>-167.55</c:v>
                </c:pt>
                <c:pt idx="3">
                  <c:v>-167.62</c:v>
                </c:pt>
                <c:pt idx="4">
                  <c:v>-167.67</c:v>
                </c:pt>
                <c:pt idx="5">
                  <c:v>-167.75</c:v>
                </c:pt>
                <c:pt idx="6">
                  <c:v>-167.815</c:v>
                </c:pt>
                <c:pt idx="7">
                  <c:v>-167.88</c:v>
                </c:pt>
                <c:pt idx="8">
                  <c:v>-167.94499999999999</c:v>
                </c:pt>
                <c:pt idx="9">
                  <c:v>-168.01</c:v>
                </c:pt>
                <c:pt idx="10">
                  <c:v>-168.065</c:v>
                </c:pt>
                <c:pt idx="11">
                  <c:v>-168.13499999999999</c:v>
                </c:pt>
                <c:pt idx="12">
                  <c:v>-168.2</c:v>
                </c:pt>
                <c:pt idx="13">
                  <c:v>-168.26499999999999</c:v>
                </c:pt>
                <c:pt idx="14">
                  <c:v>-168.33</c:v>
                </c:pt>
                <c:pt idx="15">
                  <c:v>-168.39500000000001</c:v>
                </c:pt>
                <c:pt idx="16">
                  <c:v>-168.45</c:v>
                </c:pt>
                <c:pt idx="17">
                  <c:v>-168.52500000000001</c:v>
                </c:pt>
                <c:pt idx="18">
                  <c:v>-168.595</c:v>
                </c:pt>
                <c:pt idx="19">
                  <c:v>-168.655</c:v>
                </c:pt>
                <c:pt idx="20">
                  <c:v>-168.72499999999999</c:v>
                </c:pt>
                <c:pt idx="21">
                  <c:v>-168.79</c:v>
                </c:pt>
                <c:pt idx="22">
                  <c:v>-168.85</c:v>
                </c:pt>
                <c:pt idx="23">
                  <c:v>-168.92</c:v>
                </c:pt>
                <c:pt idx="24">
                  <c:v>-168.98500000000001</c:v>
                </c:pt>
                <c:pt idx="25">
                  <c:v>-169.04499999999999</c:v>
                </c:pt>
                <c:pt idx="26">
                  <c:v>-169.11</c:v>
                </c:pt>
                <c:pt idx="27">
                  <c:v>-169.17500000000001</c:v>
                </c:pt>
                <c:pt idx="28">
                  <c:v>-169.245</c:v>
                </c:pt>
                <c:pt idx="29">
                  <c:v>-169.30500000000001</c:v>
                </c:pt>
                <c:pt idx="30">
                  <c:v>-169.37</c:v>
                </c:pt>
                <c:pt idx="31">
                  <c:v>-169.44</c:v>
                </c:pt>
                <c:pt idx="32">
                  <c:v>-169.5</c:v>
                </c:pt>
              </c:numCache>
            </c:numRef>
          </c:xVal>
          <c:yVal>
            <c:numRef>
              <c:f>'980044'!$F$168:$F$200</c:f>
              <c:numCache>
                <c:formatCode>General</c:formatCode>
                <c:ptCount val="33"/>
                <c:pt idx="0">
                  <c:v>182.18269782902954</c:v>
                </c:pt>
                <c:pt idx="1">
                  <c:v>182.18269782902954</c:v>
                </c:pt>
                <c:pt idx="2">
                  <c:v>182.18269782902954</c:v>
                </c:pt>
                <c:pt idx="3">
                  <c:v>182.18269782902954</c:v>
                </c:pt>
                <c:pt idx="4">
                  <c:v>182.18269782902954</c:v>
                </c:pt>
                <c:pt idx="5">
                  <c:v>182.18269782902954</c:v>
                </c:pt>
                <c:pt idx="6">
                  <c:v>182.18269782902954</c:v>
                </c:pt>
                <c:pt idx="7">
                  <c:v>182.18269782902954</c:v>
                </c:pt>
                <c:pt idx="8">
                  <c:v>182.18269782902954</c:v>
                </c:pt>
                <c:pt idx="9">
                  <c:v>182.18269782902954</c:v>
                </c:pt>
                <c:pt idx="10">
                  <c:v>182.17975072262846</c:v>
                </c:pt>
                <c:pt idx="11">
                  <c:v>179.0969473834966</c:v>
                </c:pt>
                <c:pt idx="12">
                  <c:v>171.04460825793305</c:v>
                </c:pt>
                <c:pt idx="13">
                  <c:v>157.99474555279659</c:v>
                </c:pt>
                <c:pt idx="14">
                  <c:v>139.94735926807823</c:v>
                </c:pt>
                <c:pt idx="15">
                  <c:v>117.18328462657664</c:v>
                </c:pt>
                <c:pt idx="16">
                  <c:v>99.363315774326281</c:v>
                </c:pt>
                <c:pt idx="17">
                  <c:v>80.829731609562472</c:v>
                </c:pt>
                <c:pt idx="18">
                  <c:v>69.534662247031207</c:v>
                </c:pt>
                <c:pt idx="19">
                  <c:v>64.466272910839976</c:v>
                </c:pt>
                <c:pt idx="20">
                  <c:v>63.451853846786285</c:v>
                </c:pt>
                <c:pt idx="21">
                  <c:v>63.451853846786285</c:v>
                </c:pt>
                <c:pt idx="22">
                  <c:v>63.451853846786285</c:v>
                </c:pt>
                <c:pt idx="23">
                  <c:v>63.451853846786285</c:v>
                </c:pt>
                <c:pt idx="24">
                  <c:v>63.451853846786285</c:v>
                </c:pt>
                <c:pt idx="25">
                  <c:v>63.451853846786285</c:v>
                </c:pt>
                <c:pt idx="26">
                  <c:v>63.451853846786285</c:v>
                </c:pt>
                <c:pt idx="27">
                  <c:v>63.451853846786285</c:v>
                </c:pt>
                <c:pt idx="28">
                  <c:v>63.451853846786285</c:v>
                </c:pt>
                <c:pt idx="29">
                  <c:v>63.451853846786285</c:v>
                </c:pt>
                <c:pt idx="30">
                  <c:v>63.451853846786285</c:v>
                </c:pt>
                <c:pt idx="31">
                  <c:v>63.451853846786285</c:v>
                </c:pt>
                <c:pt idx="32">
                  <c:v>63.451853846786285</c:v>
                </c:pt>
              </c:numCache>
            </c:numRef>
          </c:yVal>
        </c:ser>
        <c:axId val="222417280"/>
        <c:axId val="222418816"/>
      </c:scatterChart>
      <c:valAx>
        <c:axId val="222417280"/>
        <c:scaling>
          <c:orientation val="minMax"/>
        </c:scaling>
        <c:axPos val="b"/>
        <c:numFmt formatCode="General" sourceLinked="1"/>
        <c:tickLblPos val="nextTo"/>
        <c:crossAx val="222418816"/>
        <c:crosses val="autoZero"/>
        <c:crossBetween val="midCat"/>
      </c:valAx>
      <c:valAx>
        <c:axId val="222418816"/>
        <c:scaling>
          <c:orientation val="minMax"/>
        </c:scaling>
        <c:axPos val="l"/>
        <c:majorGridlines/>
        <c:numFmt formatCode="General" sourceLinked="1"/>
        <c:tickLblPos val="nextTo"/>
        <c:crossAx val="222417280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Setup!$G$6:$G$16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Setup!$P$6:$P$16</c:f>
              <c:numCache>
                <c:formatCode>General</c:formatCode>
                <c:ptCount val="11"/>
                <c:pt idx="0">
                  <c:v>-170.17142308244203</c:v>
                </c:pt>
                <c:pt idx="1">
                  <c:v>-169.74085371237445</c:v>
                </c:pt>
                <c:pt idx="2">
                  <c:v>-169.8842814694253</c:v>
                </c:pt>
                <c:pt idx="3">
                  <c:v>-168.70943099526582</c:v>
                </c:pt>
                <c:pt idx="4">
                  <c:v>-168.90522191587681</c:v>
                </c:pt>
                <c:pt idx="5">
                  <c:v>-168.71063060647359</c:v>
                </c:pt>
                <c:pt idx="6">
                  <c:v>-170.36061811228328</c:v>
                </c:pt>
                <c:pt idx="7">
                  <c:v>-170.55708606278731</c:v>
                </c:pt>
                <c:pt idx="8">
                  <c:v>-169.63643219311152</c:v>
                </c:pt>
                <c:pt idx="9">
                  <c:v>-169.06326506246202</c:v>
                </c:pt>
                <c:pt idx="10">
                  <c:v>-168.37959145321307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Setup!$V$6:$V$16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Setup!$T$6:$T$16</c:f>
              <c:numCache>
                <c:formatCode>General</c:formatCode>
                <c:ptCount val="11"/>
                <c:pt idx="0">
                  <c:v>-170.02142308244203</c:v>
                </c:pt>
                <c:pt idx="1">
                  <c:v>-169.59085371237444</c:v>
                </c:pt>
                <c:pt idx="2">
                  <c:v>-169.7342814694253</c:v>
                </c:pt>
                <c:pt idx="3">
                  <c:v>-168.55943099526581</c:v>
                </c:pt>
                <c:pt idx="4">
                  <c:v>-168.7552219158768</c:v>
                </c:pt>
                <c:pt idx="5">
                  <c:v>-168.56063060647358</c:v>
                </c:pt>
                <c:pt idx="6">
                  <c:v>-170.21061811228327</c:v>
                </c:pt>
                <c:pt idx="7">
                  <c:v>-170.4070860627873</c:v>
                </c:pt>
                <c:pt idx="8">
                  <c:v>-169.48643219311151</c:v>
                </c:pt>
                <c:pt idx="9">
                  <c:v>-168.91326506246202</c:v>
                </c:pt>
                <c:pt idx="10">
                  <c:v>-168.22959145321306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Setup!$V$17:$V$27</c:f>
              <c:numCache>
                <c:formatCode>General</c:formatCode>
                <c:ptCount val="11"/>
                <c:pt idx="0">
                  <c:v>150</c:v>
                </c:pt>
                <c:pt idx="1">
                  <c:v>141.60499999999999</c:v>
                </c:pt>
                <c:pt idx="2">
                  <c:v>131.32</c:v>
                </c:pt>
                <c:pt idx="3">
                  <c:v>120.44</c:v>
                </c:pt>
                <c:pt idx="4">
                  <c:v>111.03</c:v>
                </c:pt>
                <c:pt idx="5">
                  <c:v>102.065</c:v>
                </c:pt>
                <c:pt idx="6">
                  <c:v>90.885000000000005</c:v>
                </c:pt>
                <c:pt idx="7">
                  <c:v>81.954999999999998</c:v>
                </c:pt>
                <c:pt idx="8">
                  <c:v>71.844999999999999</c:v>
                </c:pt>
                <c:pt idx="9">
                  <c:v>60.78</c:v>
                </c:pt>
                <c:pt idx="10">
                  <c:v>50.97</c:v>
                </c:pt>
              </c:numCache>
            </c:numRef>
          </c:xVal>
          <c:yVal>
            <c:numRef>
              <c:f>Setup!$T$17:$T$27</c:f>
              <c:numCache>
                <c:formatCode>General</c:formatCode>
                <c:ptCount val="11"/>
                <c:pt idx="0">
                  <c:v>-167.67142308244203</c:v>
                </c:pt>
                <c:pt idx="1">
                  <c:v>-167.24085371237445</c:v>
                </c:pt>
                <c:pt idx="2">
                  <c:v>-167.3842814694253</c:v>
                </c:pt>
                <c:pt idx="3">
                  <c:v>-166.20943099526582</c:v>
                </c:pt>
                <c:pt idx="4">
                  <c:v>-166.40522191587681</c:v>
                </c:pt>
                <c:pt idx="5">
                  <c:v>-166.21063060647359</c:v>
                </c:pt>
                <c:pt idx="6">
                  <c:v>-167.86061811228328</c:v>
                </c:pt>
                <c:pt idx="7">
                  <c:v>-168.05708606278731</c:v>
                </c:pt>
                <c:pt idx="8">
                  <c:v>-167.13643219311152</c:v>
                </c:pt>
                <c:pt idx="9">
                  <c:v>-166.56326506246202</c:v>
                </c:pt>
                <c:pt idx="10">
                  <c:v>-165.87959145321307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Setup!$V$28:$V$34</c:f>
              <c:numCache>
                <c:formatCode>General</c:formatCode>
                <c:ptCount val="7"/>
                <c:pt idx="0">
                  <c:v>90.885000000000005</c:v>
                </c:pt>
                <c:pt idx="1">
                  <c:v>90.885000000000005</c:v>
                </c:pt>
                <c:pt idx="2">
                  <c:v>90.885000000000005</c:v>
                </c:pt>
                <c:pt idx="3">
                  <c:v>90.885000000000005</c:v>
                </c:pt>
                <c:pt idx="4">
                  <c:v>90.885000000000005</c:v>
                </c:pt>
                <c:pt idx="5">
                  <c:v>90.885000000000005</c:v>
                </c:pt>
                <c:pt idx="6">
                  <c:v>90.885000000000005</c:v>
                </c:pt>
              </c:numCache>
            </c:numRef>
          </c:xVal>
          <c:yVal>
            <c:numRef>
              <c:f>Setup!$T$28:$T$34</c:f>
              <c:numCache>
                <c:formatCode>General</c:formatCode>
                <c:ptCount val="7"/>
                <c:pt idx="0">
                  <c:v>-169.91061811228329</c:v>
                </c:pt>
                <c:pt idx="1">
                  <c:v>-169.61061811228328</c:v>
                </c:pt>
                <c:pt idx="2">
                  <c:v>-169.31061811228327</c:v>
                </c:pt>
                <c:pt idx="3">
                  <c:v>-169.01061811228328</c:v>
                </c:pt>
                <c:pt idx="4">
                  <c:v>-168.71061811228327</c:v>
                </c:pt>
                <c:pt idx="5">
                  <c:v>-168.41061811228329</c:v>
                </c:pt>
                <c:pt idx="6">
                  <c:v>-168.11061811228328</c:v>
                </c:pt>
              </c:numCache>
            </c:numRef>
          </c:yVal>
        </c:ser>
        <c:axId val="221992832"/>
        <c:axId val="221977984"/>
      </c:scatterChart>
      <c:valAx>
        <c:axId val="221992832"/>
        <c:scaling>
          <c:orientation val="minMax"/>
        </c:scaling>
        <c:axPos val="b"/>
        <c:numFmt formatCode="General" sourceLinked="1"/>
        <c:tickLblPos val="nextTo"/>
        <c:crossAx val="221977984"/>
        <c:crosses val="autoZero"/>
        <c:crossBetween val="midCat"/>
      </c:valAx>
      <c:valAx>
        <c:axId val="221977984"/>
        <c:scaling>
          <c:orientation val="minMax"/>
        </c:scaling>
        <c:axPos val="l"/>
        <c:majorGridlines/>
        <c:numFmt formatCode="General" sourceLinked="1"/>
        <c:tickLblPos val="nextTo"/>
        <c:crossAx val="22199283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19</xdr:row>
      <xdr:rowOff>9525</xdr:rowOff>
    </xdr:from>
    <xdr:to>
      <xdr:col>15</xdr:col>
      <xdr:colOff>57150</xdr:colOff>
      <xdr:row>33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361950</xdr:colOff>
      <xdr:row>69</xdr:row>
      <xdr:rowOff>9525</xdr:rowOff>
    </xdr:from>
    <xdr:to>
      <xdr:col>15</xdr:col>
      <xdr:colOff>57150</xdr:colOff>
      <xdr:row>83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361950</xdr:colOff>
      <xdr:row>119</xdr:row>
      <xdr:rowOff>9525</xdr:rowOff>
    </xdr:from>
    <xdr:to>
      <xdr:col>15</xdr:col>
      <xdr:colOff>57150</xdr:colOff>
      <xdr:row>133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361950</xdr:colOff>
      <xdr:row>169</xdr:row>
      <xdr:rowOff>9525</xdr:rowOff>
    </xdr:from>
    <xdr:to>
      <xdr:col>15</xdr:col>
      <xdr:colOff>57150</xdr:colOff>
      <xdr:row>183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590549</xdr:colOff>
      <xdr:row>19</xdr:row>
      <xdr:rowOff>133350</xdr:rowOff>
    </xdr:from>
    <xdr:to>
      <xdr:col>16</xdr:col>
      <xdr:colOff>104774</xdr:colOff>
      <xdr:row>34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0%20-%20Wall%20scans%20-%20d0%20references%20-%20Weld%20H1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0"/>
      <sheetName val="Setup"/>
    </sheetNames>
    <sheetDataSet>
      <sheetData sheetId="0"/>
      <sheetData sheetId="1"/>
      <sheetData sheetId="2">
        <row r="37">
          <cell r="H37">
            <v>-170.07802073401638</v>
          </cell>
        </row>
        <row r="87">
          <cell r="H87">
            <v>-169.61134462021423</v>
          </cell>
        </row>
        <row r="137">
          <cell r="H137">
            <v>-169.77692415066198</v>
          </cell>
        </row>
        <row r="187">
          <cell r="H187">
            <v>-168.60156928494186</v>
          </cell>
        </row>
        <row r="237">
          <cell r="H237">
            <v>-168.80267072255111</v>
          </cell>
        </row>
        <row r="287">
          <cell r="H287">
            <v>-168.58234033451956</v>
          </cell>
        </row>
        <row r="337">
          <cell r="H337">
            <v>-170.23533862013312</v>
          </cell>
        </row>
        <row r="387">
          <cell r="H387">
            <v>-170.42445732122573</v>
          </cell>
        </row>
        <row r="437">
          <cell r="H437">
            <v>-169.55579593095092</v>
          </cell>
        </row>
        <row r="487">
          <cell r="H487">
            <v>-168.93670255629834</v>
          </cell>
        </row>
        <row r="537">
          <cell r="H537">
            <v>-168.28112068588689</v>
          </cell>
        </row>
        <row r="587">
          <cell r="H587">
            <v>-170.06265871570457</v>
          </cell>
        </row>
        <row r="637">
          <cell r="H637">
            <v>-169.61429824425258</v>
          </cell>
        </row>
        <row r="687">
          <cell r="H687">
            <v>-169.77079341285247</v>
          </cell>
        </row>
        <row r="737">
          <cell r="H737">
            <v>-168.5964473302536</v>
          </cell>
        </row>
        <row r="787">
          <cell r="H787">
            <v>-168.78692773386629</v>
          </cell>
        </row>
        <row r="837">
          <cell r="H837">
            <v>-168.61807550309143</v>
          </cell>
        </row>
        <row r="887">
          <cell r="H887">
            <v>-170.26505222909728</v>
          </cell>
        </row>
        <row r="962">
          <cell r="H962">
            <v>-170.46886942901267</v>
          </cell>
        </row>
        <row r="1012">
          <cell r="H1012">
            <v>-169.49622307993593</v>
          </cell>
        </row>
        <row r="1062">
          <cell r="H1062">
            <v>-168.95812819564674</v>
          </cell>
        </row>
        <row r="1112">
          <cell r="H1112">
            <v>-168.28461136761877</v>
          </cell>
        </row>
      </sheetData>
      <sheetData sheetId="3">
        <row r="6">
          <cell r="G6">
            <v>150</v>
          </cell>
          <cell r="L6">
            <v>-170.07802073401638</v>
          </cell>
          <cell r="R6">
            <v>-169.92033972486047</v>
          </cell>
          <cell r="T6">
            <v>150</v>
          </cell>
        </row>
        <row r="7">
          <cell r="G7">
            <v>141.60499999999999</v>
          </cell>
          <cell r="L7">
            <v>-169.61134462021423</v>
          </cell>
          <cell r="R7">
            <v>-169.4628214322334</v>
          </cell>
          <cell r="T7">
            <v>141.60499999999999</v>
          </cell>
        </row>
        <row r="8">
          <cell r="G8">
            <v>131.32</v>
          </cell>
          <cell r="L8">
            <v>-169.77692415066198</v>
          </cell>
          <cell r="R8">
            <v>-169.62385878175721</v>
          </cell>
          <cell r="T8">
            <v>131.32</v>
          </cell>
        </row>
        <row r="9">
          <cell r="G9">
            <v>120.44</v>
          </cell>
          <cell r="L9">
            <v>-168.60156928494186</v>
          </cell>
          <cell r="R9">
            <v>-168.44900830759772</v>
          </cell>
          <cell r="T9">
            <v>120.44</v>
          </cell>
        </row>
        <row r="10">
          <cell r="G10">
            <v>111.03</v>
          </cell>
          <cell r="L10">
            <v>-168.80267072255111</v>
          </cell>
          <cell r="R10">
            <v>-168.64479922820871</v>
          </cell>
          <cell r="T10">
            <v>111.03</v>
          </cell>
        </row>
        <row r="11">
          <cell r="G11">
            <v>102.065</v>
          </cell>
          <cell r="L11">
            <v>-168.58234033451956</v>
          </cell>
          <cell r="R11">
            <v>-168.45020791880549</v>
          </cell>
          <cell r="T11">
            <v>102.065</v>
          </cell>
        </row>
        <row r="12">
          <cell r="G12">
            <v>90.885000000000005</v>
          </cell>
          <cell r="L12">
            <v>-170.23533862013312</v>
          </cell>
          <cell r="R12">
            <v>-170.10019542461518</v>
          </cell>
          <cell r="T12">
            <v>90.885000000000005</v>
          </cell>
        </row>
        <row r="13">
          <cell r="G13">
            <v>81.954999999999998</v>
          </cell>
          <cell r="L13">
            <v>-170.42445732122573</v>
          </cell>
          <cell r="R13">
            <v>-170.29666337511921</v>
          </cell>
          <cell r="T13">
            <v>81.954999999999998</v>
          </cell>
        </row>
        <row r="14">
          <cell r="G14">
            <v>71.844999999999999</v>
          </cell>
          <cell r="L14">
            <v>-169.55579593095092</v>
          </cell>
          <cell r="R14">
            <v>-169.37600950544342</v>
          </cell>
          <cell r="T14">
            <v>71.844999999999999</v>
          </cell>
        </row>
        <row r="15">
          <cell r="G15">
            <v>60.78</v>
          </cell>
          <cell r="L15">
            <v>-168.93670255629834</v>
          </cell>
          <cell r="R15">
            <v>-168.79741537597252</v>
          </cell>
          <cell r="T15">
            <v>60.78</v>
          </cell>
        </row>
        <row r="16">
          <cell r="G16">
            <v>50.97</v>
          </cell>
          <cell r="L16">
            <v>-168.28112068588689</v>
          </cell>
          <cell r="R16">
            <v>-168.13286602675282</v>
          </cell>
          <cell r="T16">
            <v>50.97</v>
          </cell>
        </row>
        <row r="17">
          <cell r="R17">
            <v>-167.57033972486047</v>
          </cell>
          <cell r="T17">
            <v>150</v>
          </cell>
        </row>
        <row r="18">
          <cell r="R18">
            <v>-167.1128214322334</v>
          </cell>
          <cell r="T18">
            <v>141.60499999999999</v>
          </cell>
        </row>
        <row r="19">
          <cell r="R19">
            <v>-167.27385878175721</v>
          </cell>
          <cell r="T19">
            <v>131.32</v>
          </cell>
        </row>
        <row r="20">
          <cell r="R20">
            <v>-166.09900830759773</v>
          </cell>
          <cell r="T20">
            <v>120.44</v>
          </cell>
        </row>
        <row r="21">
          <cell r="R21">
            <v>-166.29479922820872</v>
          </cell>
          <cell r="T21">
            <v>111.03</v>
          </cell>
        </row>
        <row r="22">
          <cell r="R22">
            <v>-166.10020791880549</v>
          </cell>
          <cell r="T22">
            <v>102.065</v>
          </cell>
        </row>
        <row r="23">
          <cell r="R23">
            <v>-167.75019542461519</v>
          </cell>
          <cell r="T23">
            <v>90.885000000000005</v>
          </cell>
        </row>
        <row r="24">
          <cell r="R24">
            <v>-167.94666337511921</v>
          </cell>
          <cell r="T24">
            <v>81.954999999999998</v>
          </cell>
        </row>
        <row r="25">
          <cell r="R25">
            <v>-167.02600950544343</v>
          </cell>
          <cell r="T25">
            <v>71.844999999999999</v>
          </cell>
        </row>
        <row r="26">
          <cell r="R26">
            <v>-166.44741537597253</v>
          </cell>
          <cell r="T26">
            <v>60.78</v>
          </cell>
        </row>
        <row r="27">
          <cell r="R27">
            <v>-165.78286602675283</v>
          </cell>
          <cell r="T27">
            <v>50.97</v>
          </cell>
        </row>
        <row r="28">
          <cell r="R28">
            <v>-169.8001954246152</v>
          </cell>
          <cell r="T28">
            <v>90.885000000000005</v>
          </cell>
        </row>
        <row r="29">
          <cell r="R29">
            <v>-169.50019542461519</v>
          </cell>
          <cell r="T29">
            <v>90.885000000000005</v>
          </cell>
        </row>
        <row r="30">
          <cell r="R30">
            <v>-169.20019542461517</v>
          </cell>
          <cell r="T30">
            <v>90.885000000000005</v>
          </cell>
        </row>
        <row r="31">
          <cell r="R31">
            <v>-168.90019542461519</v>
          </cell>
          <cell r="T31">
            <v>90.885000000000005</v>
          </cell>
        </row>
        <row r="32">
          <cell r="R32">
            <v>-168.60019542461518</v>
          </cell>
          <cell r="T32">
            <v>90.885000000000005</v>
          </cell>
        </row>
        <row r="33">
          <cell r="R33">
            <v>-168.3001954246152</v>
          </cell>
          <cell r="T33">
            <v>90.885000000000005</v>
          </cell>
        </row>
        <row r="34">
          <cell r="R34">
            <v>-168.00019542461519</v>
          </cell>
          <cell r="T34">
            <v>90.885000000000005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44</v>
      </c>
      <c r="B1">
        <v>980044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4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30</v>
      </c>
      <c r="O2">
        <v>10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30</v>
      </c>
      <c r="O3">
        <v>10</v>
      </c>
    </row>
    <row r="4" spans="1:15">
      <c r="A4" t="s">
        <v>53</v>
      </c>
      <c r="B4">
        <v>200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30</v>
      </c>
      <c r="O4">
        <v>10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30</v>
      </c>
      <c r="O5">
        <v>10</v>
      </c>
    </row>
    <row r="6" spans="1:15">
      <c r="A6" t="s">
        <v>48</v>
      </c>
      <c r="B6">
        <v>5</v>
      </c>
    </row>
    <row r="7" spans="1:15">
      <c r="A7" t="s">
        <v>49</v>
      </c>
      <c r="B7">
        <v>13</v>
      </c>
    </row>
    <row r="8" spans="1:15">
      <c r="A8" t="s">
        <v>50</v>
      </c>
      <c r="B8">
        <v>0</v>
      </c>
    </row>
    <row r="9" spans="1:15">
      <c r="A9" t="s">
        <v>51</v>
      </c>
      <c r="B9" t="s">
        <v>52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>
        <v>1</v>
      </c>
      <c r="B2">
        <v>1</v>
      </c>
      <c r="C2">
        <v>980044</v>
      </c>
      <c r="D2" s="2">
        <v>41640.839354861113</v>
      </c>
      <c r="E2">
        <v>71.88</v>
      </c>
      <c r="F2">
        <v>35.94</v>
      </c>
      <c r="G2">
        <v>-45</v>
      </c>
      <c r="H2">
        <v>-90.2</v>
      </c>
      <c r="I2">
        <f xml:space="preserve">  12.5</f>
        <v>12.5</v>
      </c>
      <c r="J2">
        <v>-169.04</v>
      </c>
      <c r="K2">
        <v>-15.54</v>
      </c>
      <c r="L2">
        <v>150</v>
      </c>
      <c r="M2">
        <f xml:space="preserve">   0</f>
        <v>0</v>
      </c>
      <c r="N2" t="s">
        <v>35</v>
      </c>
      <c r="O2">
        <v>33</v>
      </c>
      <c r="P2">
        <v>7000</v>
      </c>
      <c r="Q2">
        <v>34</v>
      </c>
      <c r="R2">
        <v>210</v>
      </c>
      <c r="S2">
        <v>57</v>
      </c>
    </row>
    <row r="3" spans="1:19">
      <c r="A3">
        <v>2</v>
      </c>
      <c r="B3">
        <v>2</v>
      </c>
      <c r="C3">
        <v>980044</v>
      </c>
      <c r="D3" s="2">
        <v>41640.853232060188</v>
      </c>
      <c r="E3">
        <v>71.88</v>
      </c>
      <c r="F3">
        <v>35.94</v>
      </c>
      <c r="G3">
        <v>-45</v>
      </c>
      <c r="H3">
        <v>-90.2</v>
      </c>
      <c r="I3">
        <f xml:space="preserve">  12.5</f>
        <v>12.5</v>
      </c>
      <c r="J3">
        <v>-168.65</v>
      </c>
      <c r="K3">
        <v>-15.58</v>
      </c>
      <c r="L3">
        <v>141.60499999999999</v>
      </c>
      <c r="M3">
        <f xml:space="preserve">   0</f>
        <v>0</v>
      </c>
      <c r="N3" t="s">
        <v>35</v>
      </c>
      <c r="O3">
        <v>33</v>
      </c>
      <c r="P3">
        <v>7000</v>
      </c>
      <c r="Q3">
        <v>33</v>
      </c>
      <c r="R3">
        <v>213</v>
      </c>
      <c r="S3">
        <v>53</v>
      </c>
    </row>
    <row r="4" spans="1:19">
      <c r="A4">
        <v>3</v>
      </c>
      <c r="B4">
        <v>10</v>
      </c>
      <c r="C4">
        <v>980044</v>
      </c>
      <c r="D4" s="2">
        <v>41640.8666443287</v>
      </c>
      <c r="E4">
        <v>71.88</v>
      </c>
      <c r="F4">
        <v>35.94</v>
      </c>
      <c r="G4">
        <v>-45</v>
      </c>
      <c r="H4">
        <v>-90.2</v>
      </c>
      <c r="I4">
        <f xml:space="preserve">  12.5</f>
        <v>12.5</v>
      </c>
      <c r="J4">
        <v>-168.17500000000001</v>
      </c>
      <c r="K4">
        <v>-15.8</v>
      </c>
      <c r="L4">
        <v>60.78</v>
      </c>
      <c r="M4">
        <f xml:space="preserve">   0</f>
        <v>0</v>
      </c>
      <c r="N4" t="s">
        <v>35</v>
      </c>
      <c r="O4">
        <v>33</v>
      </c>
      <c r="P4">
        <v>7000</v>
      </c>
      <c r="Q4">
        <v>33</v>
      </c>
      <c r="R4">
        <v>207</v>
      </c>
      <c r="S4">
        <v>46</v>
      </c>
    </row>
    <row r="5" spans="1:19">
      <c r="A5">
        <v>4</v>
      </c>
      <c r="B5">
        <v>11</v>
      </c>
      <c r="C5">
        <v>980044</v>
      </c>
      <c r="D5" s="2">
        <v>41640.880534953707</v>
      </c>
      <c r="E5">
        <v>71.88</v>
      </c>
      <c r="F5">
        <v>35.94</v>
      </c>
      <c r="G5">
        <v>-45</v>
      </c>
      <c r="H5">
        <v>-90.2</v>
      </c>
      <c r="I5">
        <f xml:space="preserve">  12.5</f>
        <v>12.5</v>
      </c>
      <c r="J5">
        <v>-167.41</v>
      </c>
      <c r="K5">
        <v>-15.8</v>
      </c>
      <c r="L5">
        <v>50.97</v>
      </c>
      <c r="M5">
        <f xml:space="preserve">   0</f>
        <v>0</v>
      </c>
      <c r="N5" t="s">
        <v>35</v>
      </c>
      <c r="O5">
        <v>33</v>
      </c>
      <c r="P5">
        <v>7000</v>
      </c>
      <c r="Q5">
        <v>33</v>
      </c>
      <c r="R5">
        <v>203</v>
      </c>
      <c r="S5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opLeftCell="A147" workbookViewId="0">
      <selection activeCell="F164" sqref="F164:P200"/>
    </sheetView>
  </sheetViews>
  <sheetFormatPr defaultRowHeight="15"/>
  <sheetData>
    <row r="1" spans="1:12">
      <c r="A1" t="s">
        <v>54</v>
      </c>
      <c r="B1">
        <v>1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79</v>
      </c>
      <c r="H14" t="s">
        <v>80</v>
      </c>
      <c r="I14" t="s">
        <v>81</v>
      </c>
      <c r="J14" t="s">
        <v>82</v>
      </c>
      <c r="L14" t="s">
        <v>83</v>
      </c>
    </row>
    <row r="15" spans="1:12">
      <c r="A15" t="s">
        <v>11</v>
      </c>
      <c r="G15">
        <v>110.92626355652646</v>
      </c>
      <c r="H15">
        <v>-170.17142308244203</v>
      </c>
      <c r="I15">
        <v>0.2816007632460375</v>
      </c>
      <c r="J15">
        <v>65.372173760567321</v>
      </c>
      <c r="L15">
        <v>90</v>
      </c>
    </row>
    <row r="16" spans="1:12">
      <c r="A16" t="s">
        <v>0</v>
      </c>
    </row>
    <row r="17" spans="1:8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t="s">
        <v>84</v>
      </c>
      <c r="G17" t="s">
        <v>85</v>
      </c>
      <c r="H17" t="s">
        <v>86</v>
      </c>
    </row>
    <row r="18" spans="1:8">
      <c r="A18">
        <v>1</v>
      </c>
      <c r="B18">
        <v>-169.035</v>
      </c>
      <c r="C18">
        <v>33</v>
      </c>
      <c r="D18">
        <v>7000</v>
      </c>
      <c r="E18">
        <v>154</v>
      </c>
      <c r="F18">
        <f>[1]!wallScanTrans(B18,G15,H15,I15,L15)+J15</f>
        <v>176.29843731709377</v>
      </c>
      <c r="G18">
        <f>(F18-E18)^2/E18</f>
        <v>3.2287032908075326</v>
      </c>
      <c r="H18">
        <f>SUM(G18:G50)/(COUNT(G18:G50)-4)</f>
        <v>1.6612615630032452</v>
      </c>
    </row>
    <row r="19" spans="1:8">
      <c r="A19">
        <v>2</v>
      </c>
      <c r="B19">
        <v>-169.11</v>
      </c>
      <c r="C19">
        <v>34</v>
      </c>
      <c r="D19">
        <v>7000</v>
      </c>
      <c r="E19">
        <v>175</v>
      </c>
      <c r="F19">
        <f>[1]!wallScanTrans(B19,G15,H15,I15,L15)+J15</f>
        <v>176.29843731709377</v>
      </c>
      <c r="G19">
        <f t="shared" ref="G19:G50" si="0">(F19-E19)^2/E19</f>
        <v>9.6339398081238363E-3</v>
      </c>
    </row>
    <row r="20" spans="1:8">
      <c r="A20">
        <v>3</v>
      </c>
      <c r="B20">
        <v>-169.18</v>
      </c>
      <c r="C20">
        <v>33</v>
      </c>
      <c r="D20">
        <v>7000</v>
      </c>
      <c r="E20">
        <v>149</v>
      </c>
      <c r="F20">
        <f>[1]!wallScanTrans(B20,G15,H15,I15,L15)+J15</f>
        <v>176.29843731709377</v>
      </c>
      <c r="G20">
        <f t="shared" si="0"/>
        <v>5.0013736909751527</v>
      </c>
    </row>
    <row r="21" spans="1:8">
      <c r="A21">
        <v>4</v>
      </c>
      <c r="B21">
        <v>-169.245</v>
      </c>
      <c r="C21">
        <v>34</v>
      </c>
      <c r="D21">
        <v>7000</v>
      </c>
      <c r="E21">
        <v>145</v>
      </c>
      <c r="F21">
        <f>[1]!wallScanTrans(B21,G15,H15,I15,L15)+J15</f>
        <v>176.29843731709377</v>
      </c>
      <c r="G21">
        <f t="shared" si="0"/>
        <v>6.7558081275313651</v>
      </c>
    </row>
    <row r="22" spans="1:8">
      <c r="A22">
        <v>5</v>
      </c>
      <c r="B22">
        <v>-169.3</v>
      </c>
      <c r="C22">
        <v>33</v>
      </c>
      <c r="D22">
        <v>7000</v>
      </c>
      <c r="E22">
        <v>158</v>
      </c>
      <c r="F22">
        <f>[1]!wallScanTrans(B22,G15,H15,I15,L15)+J15</f>
        <v>176.29843731709377</v>
      </c>
      <c r="G22">
        <f t="shared" si="0"/>
        <v>2.1191949889089234</v>
      </c>
    </row>
    <row r="23" spans="1:8">
      <c r="A23">
        <v>6</v>
      </c>
      <c r="B23">
        <v>-169.375</v>
      </c>
      <c r="C23">
        <v>34</v>
      </c>
      <c r="D23">
        <v>7000</v>
      </c>
      <c r="E23">
        <v>192</v>
      </c>
      <c r="F23">
        <f>[1]!wallScanTrans(B23,G15,H15,I15,L15)+J15</f>
        <v>176.29843731709377</v>
      </c>
      <c r="G23">
        <f t="shared" si="0"/>
        <v>1.2840576598189242</v>
      </c>
    </row>
    <row r="24" spans="1:8">
      <c r="A24">
        <v>7</v>
      </c>
      <c r="B24">
        <v>-169.43</v>
      </c>
      <c r="C24">
        <v>33</v>
      </c>
      <c r="D24">
        <v>7000</v>
      </c>
      <c r="E24">
        <v>193</v>
      </c>
      <c r="F24">
        <f>[1]!wallScanTrans(B24,G15,H15,I15,L15)+J15</f>
        <v>176.29843731709377</v>
      </c>
      <c r="G24">
        <f t="shared" si="0"/>
        <v>1.4452963525960927</v>
      </c>
    </row>
    <row r="25" spans="1:8">
      <c r="A25">
        <v>8</v>
      </c>
      <c r="B25">
        <v>-169.505</v>
      </c>
      <c r="C25">
        <v>33</v>
      </c>
      <c r="D25">
        <v>7000</v>
      </c>
      <c r="E25">
        <v>171</v>
      </c>
      <c r="F25">
        <f>[1]!wallScanTrans(B25,G15,H15,I15,L15)+J15</f>
        <v>176.29843731709377</v>
      </c>
      <c r="G25">
        <f t="shared" si="0"/>
        <v>0.16417215206533242</v>
      </c>
    </row>
    <row r="26" spans="1:8">
      <c r="A26">
        <v>9</v>
      </c>
      <c r="B26">
        <v>-169.57</v>
      </c>
      <c r="C26">
        <v>33</v>
      </c>
      <c r="D26">
        <v>7000</v>
      </c>
      <c r="E26">
        <v>163</v>
      </c>
      <c r="F26">
        <f>[1]!wallScanTrans(B26,G15,H15,I15,L15)+J15</f>
        <v>176.29843731709377</v>
      </c>
      <c r="G26">
        <f t="shared" si="0"/>
        <v>1.0849597243967619</v>
      </c>
    </row>
    <row r="27" spans="1:8">
      <c r="A27">
        <v>10</v>
      </c>
      <c r="B27">
        <v>-169.64</v>
      </c>
      <c r="C27">
        <v>33</v>
      </c>
      <c r="D27">
        <v>7000</v>
      </c>
      <c r="E27">
        <v>180</v>
      </c>
      <c r="F27">
        <f>[1]!wallScanTrans(B27,G15,H15,I15,L15)+J15</f>
        <v>176.29843731709377</v>
      </c>
      <c r="G27">
        <f t="shared" si="0"/>
        <v>7.6119812752688656E-2</v>
      </c>
    </row>
    <row r="28" spans="1:8">
      <c r="A28">
        <v>11</v>
      </c>
      <c r="B28">
        <v>-169.69</v>
      </c>
      <c r="C28">
        <v>33</v>
      </c>
      <c r="D28">
        <v>7000</v>
      </c>
      <c r="E28">
        <v>198</v>
      </c>
      <c r="F28">
        <f>[1]!wallScanTrans(B28,G15,H15,I15,L15)+J15</f>
        <v>176.29843731709377</v>
      </c>
      <c r="G28">
        <f t="shared" si="0"/>
        <v>2.3785748630308494</v>
      </c>
    </row>
    <row r="29" spans="1:8">
      <c r="A29">
        <v>12</v>
      </c>
      <c r="B29">
        <v>-169.77</v>
      </c>
      <c r="C29">
        <v>34</v>
      </c>
      <c r="D29">
        <v>7000</v>
      </c>
      <c r="E29">
        <v>186</v>
      </c>
      <c r="F29">
        <f>[1]!wallScanTrans(B29,G15,H15,I15,L15)+J15</f>
        <v>176.29843731709377</v>
      </c>
      <c r="G29">
        <f t="shared" si="0"/>
        <v>0.5060232176901005</v>
      </c>
    </row>
    <row r="30" spans="1:8">
      <c r="A30">
        <v>13</v>
      </c>
      <c r="B30">
        <v>-169.83</v>
      </c>
      <c r="C30">
        <v>34</v>
      </c>
      <c r="D30">
        <v>7000</v>
      </c>
      <c r="E30">
        <v>200</v>
      </c>
      <c r="F30">
        <f>[1]!wallScanTrans(B30,G15,H15,I15,L15)+J15</f>
        <v>176.29843731709377</v>
      </c>
      <c r="G30">
        <f t="shared" si="0"/>
        <v>2.8088203680586656</v>
      </c>
    </row>
    <row r="31" spans="1:8">
      <c r="A31">
        <v>14</v>
      </c>
      <c r="B31">
        <v>-169.89</v>
      </c>
      <c r="C31">
        <v>33</v>
      </c>
      <c r="D31">
        <v>7000</v>
      </c>
      <c r="E31">
        <v>210</v>
      </c>
      <c r="F31">
        <f>[1]!wallScanTrans(B31,G15,H15,I15,L15)+J15</f>
        <v>176.29843731709377</v>
      </c>
      <c r="G31">
        <f t="shared" si="0"/>
        <v>5.4085491774755123</v>
      </c>
    </row>
    <row r="32" spans="1:8">
      <c r="A32">
        <v>15</v>
      </c>
      <c r="B32">
        <v>-169.95</v>
      </c>
      <c r="C32">
        <v>34</v>
      </c>
      <c r="D32">
        <v>7000</v>
      </c>
      <c r="E32">
        <v>192</v>
      </c>
      <c r="F32">
        <f>[1]!wallScanTrans(B32,G15,H15,I15,L15)+J15</f>
        <v>176.29843731709377</v>
      </c>
      <c r="G32">
        <f t="shared" si="0"/>
        <v>1.2840576598189242</v>
      </c>
    </row>
    <row r="33" spans="1:7">
      <c r="A33">
        <v>16</v>
      </c>
      <c r="B33">
        <v>-170.02500000000001</v>
      </c>
      <c r="C33">
        <v>34</v>
      </c>
      <c r="D33">
        <v>7000</v>
      </c>
      <c r="E33">
        <v>195</v>
      </c>
      <c r="F33">
        <f>[1]!wallScanTrans(B33,G15,H15,I15,L15)+J15</f>
        <v>172.41365242661834</v>
      </c>
      <c r="G33">
        <f t="shared" si="0"/>
        <v>2.6161184446441204</v>
      </c>
    </row>
    <row r="34" spans="1:7">
      <c r="A34">
        <v>17</v>
      </c>
      <c r="B34">
        <v>-170.08</v>
      </c>
      <c r="C34">
        <v>34</v>
      </c>
      <c r="D34">
        <v>7000</v>
      </c>
      <c r="E34">
        <v>153</v>
      </c>
      <c r="F34">
        <f>[1]!wallScanTrans(B34,G15,H15,I15,L15)+J15</f>
        <v>160.0733191605193</v>
      </c>
      <c r="G34">
        <f t="shared" si="0"/>
        <v>0.32700551599065042</v>
      </c>
    </row>
    <row r="35" spans="1:7">
      <c r="A35">
        <v>18</v>
      </c>
      <c r="B35">
        <v>-170.15</v>
      </c>
      <c r="C35">
        <v>34</v>
      </c>
      <c r="D35">
        <v>7000</v>
      </c>
      <c r="E35">
        <v>138</v>
      </c>
      <c r="F35">
        <f>[1]!wallScanTrans(B35,G15,H15,I15,L15)+J15</f>
        <v>132.12762746661224</v>
      </c>
      <c r="G35">
        <f t="shared" si="0"/>
        <v>0.24988955920932601</v>
      </c>
    </row>
    <row r="36" spans="1:7">
      <c r="A36">
        <v>19</v>
      </c>
      <c r="B36">
        <v>-170.21</v>
      </c>
      <c r="C36">
        <v>33</v>
      </c>
      <c r="D36">
        <v>7000</v>
      </c>
      <c r="E36">
        <v>88</v>
      </c>
      <c r="F36">
        <f>[1]!wallScanTrans(B36,G15,H15,I15,L15)+J15</f>
        <v>101.42669330740085</v>
      </c>
      <c r="G36">
        <f t="shared" si="0"/>
        <v>2.048591967852305</v>
      </c>
    </row>
    <row r="37" spans="1:7">
      <c r="A37">
        <v>20</v>
      </c>
      <c r="B37">
        <v>-170.27500000000001</v>
      </c>
      <c r="C37">
        <v>33</v>
      </c>
      <c r="D37">
        <v>7000</v>
      </c>
      <c r="E37">
        <v>95</v>
      </c>
      <c r="F37">
        <f>[1]!wallScanTrans(B37,G15,H15,I15,L15)+J15</f>
        <v>78.141902584288218</v>
      </c>
      <c r="G37">
        <f t="shared" si="0"/>
        <v>2.991531036606613</v>
      </c>
    </row>
    <row r="38" spans="1:7">
      <c r="A38">
        <v>21</v>
      </c>
      <c r="B38">
        <v>-170.34</v>
      </c>
      <c r="C38">
        <v>33</v>
      </c>
      <c r="D38">
        <v>7000</v>
      </c>
      <c r="E38">
        <v>64</v>
      </c>
      <c r="F38">
        <f>[1]!wallScanTrans(B38,G15,H15,I15,L15)+J15</f>
        <v>66.677274121637907</v>
      </c>
      <c r="G38">
        <f t="shared" si="0"/>
        <v>0.11199682378737545</v>
      </c>
    </row>
    <row r="39" spans="1:7">
      <c r="A39">
        <v>22</v>
      </c>
      <c r="B39">
        <v>-170.41</v>
      </c>
      <c r="C39">
        <v>33</v>
      </c>
      <c r="D39">
        <v>7000</v>
      </c>
      <c r="E39">
        <v>58</v>
      </c>
      <c r="F39">
        <f>[1]!wallScanTrans(B39,G15,H15,I15,L15)+J15</f>
        <v>65.372173760567321</v>
      </c>
      <c r="G39">
        <f t="shared" si="0"/>
        <v>0.93705079234478128</v>
      </c>
    </row>
    <row r="40" spans="1:7">
      <c r="A40">
        <v>23</v>
      </c>
      <c r="B40">
        <v>-170.48</v>
      </c>
      <c r="C40">
        <v>33</v>
      </c>
      <c r="D40">
        <v>7000</v>
      </c>
      <c r="E40">
        <v>65</v>
      </c>
      <c r="F40">
        <f>[1]!wallScanTrans(B40,G15,H15,I15,L15)+J15</f>
        <v>65.372173760567321</v>
      </c>
      <c r="G40">
        <f t="shared" si="0"/>
        <v>2.1309739700741807E-3</v>
      </c>
    </row>
    <row r="41" spans="1:7">
      <c r="A41">
        <v>24</v>
      </c>
      <c r="B41">
        <v>-170.54</v>
      </c>
      <c r="C41">
        <v>34</v>
      </c>
      <c r="D41">
        <v>7000</v>
      </c>
      <c r="E41">
        <v>63</v>
      </c>
      <c r="F41">
        <f>[1]!wallScanTrans(B41,G15,H15,I15,L15)+J15</f>
        <v>65.372173760567321</v>
      </c>
      <c r="G41">
        <f t="shared" si="0"/>
        <v>8.9320767465461998E-2</v>
      </c>
    </row>
    <row r="42" spans="1:7">
      <c r="A42">
        <v>25</v>
      </c>
      <c r="B42">
        <v>-170.61</v>
      </c>
      <c r="C42">
        <v>34</v>
      </c>
      <c r="D42">
        <v>7000</v>
      </c>
      <c r="E42">
        <v>68</v>
      </c>
      <c r="F42">
        <f>[1]!wallScanTrans(B42,G15,H15,I15,L15)+J15</f>
        <v>65.372173760567321</v>
      </c>
      <c r="G42">
        <f t="shared" si="0"/>
        <v>0.10155104036251315</v>
      </c>
    </row>
    <row r="43" spans="1:7">
      <c r="A43">
        <v>26</v>
      </c>
      <c r="B43">
        <v>-170.67</v>
      </c>
      <c r="C43">
        <v>34</v>
      </c>
      <c r="D43">
        <v>7000</v>
      </c>
      <c r="E43">
        <v>79</v>
      </c>
      <c r="F43">
        <f>[1]!wallScanTrans(B43,G15,H15,I15,L15)+J15</f>
        <v>65.372173760567321</v>
      </c>
      <c r="G43">
        <f t="shared" si="0"/>
        <v>2.3508563039515167</v>
      </c>
    </row>
    <row r="44" spans="1:7">
      <c r="A44">
        <v>27</v>
      </c>
      <c r="B44">
        <v>-170.745</v>
      </c>
      <c r="C44">
        <v>34</v>
      </c>
      <c r="D44">
        <v>7000</v>
      </c>
      <c r="E44">
        <v>63</v>
      </c>
      <c r="F44">
        <f>[1]!wallScanTrans(B44,G15,H15,I15,L15)+J15</f>
        <v>65.372173760567321</v>
      </c>
      <c r="G44">
        <f t="shared" si="0"/>
        <v>8.9320767465461998E-2</v>
      </c>
    </row>
    <row r="45" spans="1:7">
      <c r="A45">
        <v>28</v>
      </c>
      <c r="B45">
        <v>-170.81</v>
      </c>
      <c r="C45">
        <v>33</v>
      </c>
      <c r="D45">
        <v>7000</v>
      </c>
      <c r="E45">
        <v>57</v>
      </c>
      <c r="F45">
        <f>[1]!wallScanTrans(B45,G15,H15,I15,L15)+J15</f>
        <v>65.372173760567321</v>
      </c>
      <c r="G45">
        <f t="shared" si="0"/>
        <v>1.2297069031075782</v>
      </c>
    </row>
    <row r="46" spans="1:7">
      <c r="A46">
        <v>29</v>
      </c>
      <c r="B46">
        <v>-170.87</v>
      </c>
      <c r="C46">
        <v>34</v>
      </c>
      <c r="D46">
        <v>7000</v>
      </c>
      <c r="E46">
        <v>60</v>
      </c>
      <c r="F46">
        <f>[1]!wallScanTrans(B46,G15,H15,I15,L15)+J15</f>
        <v>65.372173760567321</v>
      </c>
      <c r="G46">
        <f t="shared" si="0"/>
        <v>0.48100418189546723</v>
      </c>
    </row>
    <row r="47" spans="1:7">
      <c r="A47">
        <v>30</v>
      </c>
      <c r="B47">
        <v>-170.935</v>
      </c>
      <c r="C47">
        <v>33</v>
      </c>
      <c r="D47">
        <v>7000</v>
      </c>
      <c r="E47">
        <v>70</v>
      </c>
      <c r="F47">
        <f>[1]!wallScanTrans(B47,G15,H15,I15,L15)+J15</f>
        <v>65.372173760567321</v>
      </c>
      <c r="G47">
        <f t="shared" si="0"/>
        <v>0.30595393860545156</v>
      </c>
    </row>
    <row r="48" spans="1:7">
      <c r="A48">
        <v>31</v>
      </c>
      <c r="B48">
        <v>-170.995</v>
      </c>
      <c r="C48">
        <v>33</v>
      </c>
      <c r="D48">
        <v>7000</v>
      </c>
      <c r="E48">
        <v>67</v>
      </c>
      <c r="F48">
        <f>[1]!wallScanTrans(B48,G15,H15,I15,L15)+J15</f>
        <v>65.372173760567321</v>
      </c>
      <c r="G48">
        <f t="shared" si="0"/>
        <v>3.9549526355008011E-2</v>
      </c>
    </row>
    <row r="49" spans="1:12">
      <c r="A49">
        <v>32</v>
      </c>
      <c r="B49">
        <v>-171.065</v>
      </c>
      <c r="C49">
        <v>33</v>
      </c>
      <c r="D49">
        <v>7000</v>
      </c>
      <c r="E49">
        <v>67</v>
      </c>
      <c r="F49">
        <f>[1]!wallScanTrans(B49,G15,H15,I15,L15)+J15</f>
        <v>65.372173760567321</v>
      </c>
      <c r="G49">
        <f t="shared" si="0"/>
        <v>3.9549526355008011E-2</v>
      </c>
    </row>
    <row r="50" spans="1:12">
      <c r="A50">
        <v>33</v>
      </c>
      <c r="B50">
        <v>-171.12</v>
      </c>
      <c r="C50">
        <v>34</v>
      </c>
      <c r="D50">
        <v>7000</v>
      </c>
      <c r="E50">
        <v>72</v>
      </c>
      <c r="F50">
        <f>[1]!wallScanTrans(B50,G15,H15,I15,L15)+J15</f>
        <v>65.372173760567321</v>
      </c>
      <c r="G50">
        <f t="shared" si="0"/>
        <v>0.6101122313904489</v>
      </c>
    </row>
    <row r="51" spans="1:12">
      <c r="A51" t="s">
        <v>0</v>
      </c>
    </row>
    <row r="52" spans="1:12">
      <c r="A52" t="s">
        <v>0</v>
      </c>
    </row>
    <row r="53" spans="1:12">
      <c r="A53" t="s">
        <v>0</v>
      </c>
    </row>
    <row r="54" spans="1:12">
      <c r="A54" t="s">
        <v>0</v>
      </c>
    </row>
    <row r="55" spans="1:12">
      <c r="A55" t="s">
        <v>56</v>
      </c>
    </row>
    <row r="56" spans="1:12">
      <c r="A56" t="s">
        <v>2</v>
      </c>
    </row>
    <row r="57" spans="1:12">
      <c r="A57" t="s">
        <v>3</v>
      </c>
    </row>
    <row r="58" spans="1:12">
      <c r="A58" t="s">
        <v>4</v>
      </c>
    </row>
    <row r="59" spans="1:12">
      <c r="A59" t="s">
        <v>5</v>
      </c>
    </row>
    <row r="60" spans="1:12">
      <c r="A60" t="s">
        <v>6</v>
      </c>
    </row>
    <row r="61" spans="1:12">
      <c r="A61" t="s">
        <v>7</v>
      </c>
    </row>
    <row r="62" spans="1:12">
      <c r="A62" t="s">
        <v>57</v>
      </c>
    </row>
    <row r="63" spans="1:12">
      <c r="A63" t="s">
        <v>9</v>
      </c>
    </row>
    <row r="64" spans="1:12">
      <c r="A64" t="s">
        <v>10</v>
      </c>
      <c r="G64" t="s">
        <v>79</v>
      </c>
      <c r="H64" t="s">
        <v>80</v>
      </c>
      <c r="I64" t="s">
        <v>81</v>
      </c>
      <c r="J64" t="s">
        <v>82</v>
      </c>
      <c r="L64" t="s">
        <v>83</v>
      </c>
    </row>
    <row r="65" spans="1:12">
      <c r="A65" t="s">
        <v>11</v>
      </c>
      <c r="G65">
        <v>116.15245169586885</v>
      </c>
      <c r="H65">
        <v>-169.74085371237445</v>
      </c>
      <c r="I65">
        <v>0.31562474730674461</v>
      </c>
      <c r="J65">
        <v>60.820981605856133</v>
      </c>
      <c r="L65">
        <v>90</v>
      </c>
    </row>
    <row r="66" spans="1:12">
      <c r="A66" t="s">
        <v>0</v>
      </c>
    </row>
    <row r="67" spans="1:12">
      <c r="A67" t="s">
        <v>38</v>
      </c>
      <c r="B67" t="s">
        <v>30</v>
      </c>
      <c r="C67" t="s">
        <v>20</v>
      </c>
      <c r="D67" t="s">
        <v>37</v>
      </c>
      <c r="E67" t="s">
        <v>36</v>
      </c>
      <c r="F67" t="s">
        <v>84</v>
      </c>
      <c r="G67" t="s">
        <v>85</v>
      </c>
      <c r="H67" t="s">
        <v>86</v>
      </c>
    </row>
    <row r="68" spans="1:12">
      <c r="A68">
        <v>1</v>
      </c>
      <c r="B68">
        <v>-168.655</v>
      </c>
      <c r="C68">
        <v>33</v>
      </c>
      <c r="D68">
        <v>7000</v>
      </c>
      <c r="E68">
        <v>175</v>
      </c>
      <c r="F68">
        <f>[1]!wallScanTrans(B68,G65,H65,I65,L65)+J65</f>
        <v>176.97343330172498</v>
      </c>
      <c r="G68">
        <f>(F68-E68)^2/E68</f>
        <v>2.2253937122040914E-2</v>
      </c>
      <c r="H68">
        <f>SUM(G68:G100)/(COUNT(G68:G100)-4)</f>
        <v>0.87199228448011046</v>
      </c>
    </row>
    <row r="69" spans="1:12">
      <c r="A69">
        <v>2</v>
      </c>
      <c r="B69">
        <v>-168.72</v>
      </c>
      <c r="C69">
        <v>33</v>
      </c>
      <c r="D69">
        <v>7000</v>
      </c>
      <c r="E69">
        <v>186</v>
      </c>
      <c r="F69">
        <f>[1]!wallScanTrans(B69,G65,H65,I65,L65)+J65</f>
        <v>176.97343330172498</v>
      </c>
      <c r="G69">
        <f t="shared" ref="G69:G100" si="1">(F69-E69)^2/E69</f>
        <v>0.43805863633552466</v>
      </c>
    </row>
    <row r="70" spans="1:12">
      <c r="A70">
        <v>3</v>
      </c>
      <c r="B70">
        <v>-168.79</v>
      </c>
      <c r="C70">
        <v>34</v>
      </c>
      <c r="D70">
        <v>7000</v>
      </c>
      <c r="E70">
        <v>166</v>
      </c>
      <c r="F70">
        <f>[1]!wallScanTrans(B70,G65,H65,I65,L65)+J65</f>
        <v>176.97343330172498</v>
      </c>
      <c r="G70">
        <f t="shared" si="1"/>
        <v>0.72539902667112544</v>
      </c>
    </row>
    <row r="71" spans="1:12">
      <c r="A71">
        <v>4</v>
      </c>
      <c r="B71">
        <v>-168.85499999999999</v>
      </c>
      <c r="C71">
        <v>33</v>
      </c>
      <c r="D71">
        <v>7000</v>
      </c>
      <c r="E71">
        <v>168</v>
      </c>
      <c r="F71">
        <f>[1]!wallScanTrans(B71,G65,H65,I65,L65)+J65</f>
        <v>176.97343330172498</v>
      </c>
      <c r="G71">
        <f t="shared" si="1"/>
        <v>0.47930062631254106</v>
      </c>
    </row>
    <row r="72" spans="1:12">
      <c r="A72">
        <v>5</v>
      </c>
      <c r="B72">
        <v>-168.91</v>
      </c>
      <c r="C72">
        <v>33</v>
      </c>
      <c r="D72">
        <v>7000</v>
      </c>
      <c r="E72">
        <v>186</v>
      </c>
      <c r="F72">
        <f>[1]!wallScanTrans(B72,G65,H65,I65,L65)+J65</f>
        <v>176.97343330172498</v>
      </c>
      <c r="G72">
        <f t="shared" si="1"/>
        <v>0.43805863633552466</v>
      </c>
    </row>
    <row r="73" spans="1:12">
      <c r="A73">
        <v>6</v>
      </c>
      <c r="B73">
        <v>-168.97499999999999</v>
      </c>
      <c r="C73">
        <v>33</v>
      </c>
      <c r="D73">
        <v>7000</v>
      </c>
      <c r="E73">
        <v>172</v>
      </c>
      <c r="F73">
        <f>[1]!wallScanTrans(B73,G65,H65,I65,L65)+J65</f>
        <v>176.97343330172498</v>
      </c>
      <c r="G73">
        <f t="shared" si="1"/>
        <v>0.14380836515527351</v>
      </c>
    </row>
    <row r="74" spans="1:12">
      <c r="A74">
        <v>7</v>
      </c>
      <c r="B74">
        <v>-169.05</v>
      </c>
      <c r="C74">
        <v>33</v>
      </c>
      <c r="D74">
        <v>7000</v>
      </c>
      <c r="E74">
        <v>162</v>
      </c>
      <c r="F74">
        <f>[1]!wallScanTrans(B74,G65,H65,I65,L65)+J65</f>
        <v>176.97343330172498</v>
      </c>
      <c r="G74">
        <f t="shared" si="1"/>
        <v>1.3839734866741153</v>
      </c>
    </row>
    <row r="75" spans="1:12">
      <c r="A75">
        <v>8</v>
      </c>
      <c r="B75">
        <v>-169.11500000000001</v>
      </c>
      <c r="C75">
        <v>33</v>
      </c>
      <c r="D75">
        <v>7000</v>
      </c>
      <c r="E75">
        <v>189</v>
      </c>
      <c r="F75">
        <f>[1]!wallScanTrans(B75,G65,H65,I65,L65)+J65</f>
        <v>176.97343330172498</v>
      </c>
      <c r="G75">
        <f t="shared" si="1"/>
        <v>0.76528204522781851</v>
      </c>
    </row>
    <row r="76" spans="1:12">
      <c r="A76">
        <v>9</v>
      </c>
      <c r="B76">
        <v>-169.17</v>
      </c>
      <c r="C76">
        <v>33</v>
      </c>
      <c r="D76">
        <v>7000</v>
      </c>
      <c r="E76">
        <v>192</v>
      </c>
      <c r="F76">
        <f>[1]!wallScanTrans(B76,G65,H65,I65,L65)+J65</f>
        <v>176.97343330172498</v>
      </c>
      <c r="G76">
        <f t="shared" si="1"/>
        <v>1.1760297225922283</v>
      </c>
    </row>
    <row r="77" spans="1:12">
      <c r="A77">
        <v>10</v>
      </c>
      <c r="B77">
        <v>-169.245</v>
      </c>
      <c r="C77">
        <v>33</v>
      </c>
      <c r="D77">
        <v>7000</v>
      </c>
      <c r="E77">
        <v>158</v>
      </c>
      <c r="F77">
        <f>[1]!wallScanTrans(B77,G65,H65,I65,L65)+J65</f>
        <v>176.97343330172498</v>
      </c>
      <c r="G77">
        <f t="shared" si="1"/>
        <v>2.2784251345253579</v>
      </c>
    </row>
    <row r="78" spans="1:12">
      <c r="A78">
        <v>11</v>
      </c>
      <c r="B78">
        <v>-169.31</v>
      </c>
      <c r="C78">
        <v>33</v>
      </c>
      <c r="D78">
        <v>7000</v>
      </c>
      <c r="E78">
        <v>181</v>
      </c>
      <c r="F78">
        <f>[1]!wallScanTrans(B78,G65,H65,I65,L65)+J65</f>
        <v>176.97343330172498</v>
      </c>
      <c r="G78">
        <f t="shared" si="1"/>
        <v>8.9575908152803252E-2</v>
      </c>
    </row>
    <row r="79" spans="1:12">
      <c r="A79">
        <v>12</v>
      </c>
      <c r="B79">
        <v>-169.36500000000001</v>
      </c>
      <c r="C79">
        <v>33</v>
      </c>
      <c r="D79">
        <v>7000</v>
      </c>
      <c r="E79">
        <v>213</v>
      </c>
      <c r="F79">
        <f>[1]!wallScanTrans(B79,G65,H65,I65,L65)+J65</f>
        <v>176.97343330172498</v>
      </c>
      <c r="G79">
        <f t="shared" si="1"/>
        <v>6.0934906481937023</v>
      </c>
    </row>
    <row r="80" spans="1:12">
      <c r="A80">
        <v>13</v>
      </c>
      <c r="B80">
        <v>-169.44</v>
      </c>
      <c r="C80">
        <v>33</v>
      </c>
      <c r="D80">
        <v>7000</v>
      </c>
      <c r="E80">
        <v>170</v>
      </c>
      <c r="F80">
        <f>[1]!wallScanTrans(B80,G65,H65,I65,L65)+J65</f>
        <v>176.97343330172498</v>
      </c>
      <c r="G80">
        <f t="shared" si="1"/>
        <v>0.28605160008004099</v>
      </c>
    </row>
    <row r="81" spans="1:7">
      <c r="A81">
        <v>14</v>
      </c>
      <c r="B81">
        <v>-169.495</v>
      </c>
      <c r="C81">
        <v>32</v>
      </c>
      <c r="D81">
        <v>7000</v>
      </c>
      <c r="E81">
        <v>178</v>
      </c>
      <c r="F81">
        <f>[1]!wallScanTrans(B81,G65,H65,I65,L65)+J65</f>
        <v>176.97343330172498</v>
      </c>
      <c r="G81">
        <f t="shared" si="1"/>
        <v>5.9204448652094045E-3</v>
      </c>
    </row>
    <row r="82" spans="1:7">
      <c r="A82">
        <v>15</v>
      </c>
      <c r="B82">
        <v>-169.57</v>
      </c>
      <c r="C82">
        <v>33</v>
      </c>
      <c r="D82">
        <v>7000</v>
      </c>
      <c r="E82">
        <v>172</v>
      </c>
      <c r="F82">
        <f>[1]!wallScanTrans(B82,G65,H65,I65,L65)+J65</f>
        <v>173.78091967530756</v>
      </c>
      <c r="G82">
        <f t="shared" si="1"/>
        <v>1.8439970290102203E-2</v>
      </c>
    </row>
    <row r="83" spans="1:7">
      <c r="A83">
        <v>16</v>
      </c>
      <c r="B83">
        <v>-169.64</v>
      </c>
      <c r="C83">
        <v>32</v>
      </c>
      <c r="D83">
        <v>7000</v>
      </c>
      <c r="E83">
        <v>154</v>
      </c>
      <c r="F83">
        <f>[1]!wallScanTrans(B83,G65,H65,I65,L65)+J65</f>
        <v>159.52611389493546</v>
      </c>
      <c r="G83">
        <f t="shared" si="1"/>
        <v>0.19829827779090128</v>
      </c>
    </row>
    <row r="84" spans="1:7">
      <c r="A84">
        <v>17</v>
      </c>
      <c r="B84">
        <v>-169.70500000000001</v>
      </c>
      <c r="C84">
        <v>33</v>
      </c>
      <c r="D84">
        <v>7000</v>
      </c>
      <c r="E84">
        <v>138</v>
      </c>
      <c r="F84">
        <f>[1]!wallScanTrans(B84,G65,H65,I65,L65)+J65</f>
        <v>136.05814747095292</v>
      </c>
      <c r="G84">
        <f t="shared" si="1"/>
        <v>2.7324574235989496E-2</v>
      </c>
    </row>
    <row r="85" spans="1:7">
      <c r="A85">
        <v>18</v>
      </c>
      <c r="B85">
        <v>-169.76499999999999</v>
      </c>
      <c r="C85">
        <v>34</v>
      </c>
      <c r="D85">
        <v>7000</v>
      </c>
      <c r="E85">
        <v>111</v>
      </c>
      <c r="F85">
        <f>[1]!wallScanTrans(B85,G65,H65,I65,L65)+J65</f>
        <v>107.01027460104962</v>
      </c>
      <c r="G85">
        <f t="shared" si="1"/>
        <v>0.14340458341468287</v>
      </c>
    </row>
    <row r="86" spans="1:7">
      <c r="A86">
        <v>19</v>
      </c>
      <c r="B86">
        <v>-169.82499999999999</v>
      </c>
      <c r="C86">
        <v>33</v>
      </c>
      <c r="D86">
        <v>7000</v>
      </c>
      <c r="E86">
        <v>82</v>
      </c>
      <c r="F86">
        <f>[1]!wallScanTrans(B86,G65,H65,I65,L65)+J65</f>
        <v>83.359689631380135</v>
      </c>
      <c r="G86">
        <f t="shared" si="1"/>
        <v>2.2545803581495709E-2</v>
      </c>
    </row>
    <row r="87" spans="1:7">
      <c r="A87">
        <v>20</v>
      </c>
      <c r="B87">
        <v>-169.9</v>
      </c>
      <c r="C87">
        <v>32</v>
      </c>
      <c r="D87">
        <v>7000</v>
      </c>
      <c r="E87">
        <v>63</v>
      </c>
      <c r="F87">
        <f>[1]!wallScanTrans(B87,G65,H65,I65,L65)+J65</f>
        <v>65.601875022925128</v>
      </c>
      <c r="G87">
        <f t="shared" si="1"/>
        <v>0.10745640690351803</v>
      </c>
    </row>
    <row r="88" spans="1:7">
      <c r="A88">
        <v>21</v>
      </c>
      <c r="B88">
        <v>-169.965</v>
      </c>
      <c r="C88">
        <v>33</v>
      </c>
      <c r="D88">
        <v>7000</v>
      </c>
      <c r="E88">
        <v>64</v>
      </c>
      <c r="F88">
        <f>[1]!wallScanTrans(B88,G65,H65,I65,L65)+J65</f>
        <v>60.820981605856133</v>
      </c>
      <c r="G88">
        <f t="shared" si="1"/>
        <v>0.15790871797351641</v>
      </c>
    </row>
    <row r="89" spans="1:7">
      <c r="A89">
        <v>22</v>
      </c>
      <c r="B89">
        <v>-170.02500000000001</v>
      </c>
      <c r="C89">
        <v>33</v>
      </c>
      <c r="D89">
        <v>7000</v>
      </c>
      <c r="E89">
        <v>60</v>
      </c>
      <c r="F89">
        <f>[1]!wallScanTrans(B89,G65,H65,I65,L65)+J65</f>
        <v>60.820981605856133</v>
      </c>
      <c r="G89">
        <f t="shared" si="1"/>
        <v>1.1233513285901916E-2</v>
      </c>
    </row>
    <row r="90" spans="1:7">
      <c r="A90">
        <v>23</v>
      </c>
      <c r="B90">
        <v>-170.08</v>
      </c>
      <c r="C90">
        <v>33</v>
      </c>
      <c r="D90">
        <v>7000</v>
      </c>
      <c r="E90">
        <v>55</v>
      </c>
      <c r="F90">
        <f>[1]!wallScanTrans(B90,G65,H65,I65,L65)+J65</f>
        <v>60.820981605856133</v>
      </c>
      <c r="G90">
        <f t="shared" si="1"/>
        <v>0.6160695791948263</v>
      </c>
    </row>
    <row r="91" spans="1:7">
      <c r="A91">
        <v>24</v>
      </c>
      <c r="B91">
        <v>-170.15</v>
      </c>
      <c r="C91">
        <v>33</v>
      </c>
      <c r="D91">
        <v>7000</v>
      </c>
      <c r="E91">
        <v>70</v>
      </c>
      <c r="F91">
        <f>[1]!wallScanTrans(B91,G65,H65,I65,L65)+J65</f>
        <v>60.820981605856133</v>
      </c>
      <c r="G91">
        <f t="shared" si="1"/>
        <v>1.2036339811433063</v>
      </c>
    </row>
    <row r="92" spans="1:7">
      <c r="A92">
        <v>25</v>
      </c>
      <c r="B92">
        <v>-170.21</v>
      </c>
      <c r="C92">
        <v>33</v>
      </c>
      <c r="D92">
        <v>7000</v>
      </c>
      <c r="E92">
        <v>55</v>
      </c>
      <c r="F92">
        <f>[1]!wallScanTrans(B92,G65,H65,I65,L65)+J65</f>
        <v>60.820981605856133</v>
      </c>
      <c r="G92">
        <f t="shared" si="1"/>
        <v>0.6160695791948263</v>
      </c>
    </row>
    <row r="93" spans="1:7">
      <c r="A93">
        <v>26</v>
      </c>
      <c r="B93">
        <v>-170.27500000000001</v>
      </c>
      <c r="C93">
        <v>33</v>
      </c>
      <c r="D93">
        <v>7000</v>
      </c>
      <c r="E93">
        <v>55</v>
      </c>
      <c r="F93">
        <f>[1]!wallScanTrans(B93,G65,H65,I65,L65)+J65</f>
        <v>60.820981605856133</v>
      </c>
      <c r="G93">
        <f t="shared" si="1"/>
        <v>0.6160695791948263</v>
      </c>
    </row>
    <row r="94" spans="1:7">
      <c r="A94">
        <v>27</v>
      </c>
      <c r="B94">
        <v>-170.34</v>
      </c>
      <c r="C94">
        <v>33</v>
      </c>
      <c r="D94">
        <v>7000</v>
      </c>
      <c r="E94">
        <v>59</v>
      </c>
      <c r="F94">
        <f>[1]!wallScanTrans(B94,G65,H65,I65,L65)+J65</f>
        <v>60.820981605856133</v>
      </c>
      <c r="G94">
        <f t="shared" si="1"/>
        <v>5.6202949302820014E-2</v>
      </c>
    </row>
    <row r="95" spans="1:7">
      <c r="A95">
        <v>28</v>
      </c>
      <c r="B95">
        <v>-170.42</v>
      </c>
      <c r="C95">
        <v>32</v>
      </c>
      <c r="D95">
        <v>7000</v>
      </c>
      <c r="E95">
        <v>53</v>
      </c>
      <c r="F95">
        <f>[1]!wallScanTrans(B95,G65,H65,I65,L65)+J65</f>
        <v>60.820981605856133</v>
      </c>
      <c r="G95">
        <f t="shared" si="1"/>
        <v>1.1541085524366035</v>
      </c>
    </row>
    <row r="96" spans="1:7">
      <c r="A96">
        <v>29</v>
      </c>
      <c r="B96">
        <v>-170.49</v>
      </c>
      <c r="C96">
        <v>33</v>
      </c>
      <c r="D96">
        <v>7000</v>
      </c>
      <c r="E96">
        <v>74</v>
      </c>
      <c r="F96">
        <f>[1]!wallScanTrans(B96,G65,H65,I65,L65)+J65</f>
        <v>60.820981605856133</v>
      </c>
      <c r="G96">
        <f t="shared" si="1"/>
        <v>2.3471152139619242</v>
      </c>
    </row>
    <row r="97" spans="1:7">
      <c r="A97">
        <v>30</v>
      </c>
      <c r="B97">
        <v>-170.54499999999999</v>
      </c>
      <c r="C97">
        <v>32</v>
      </c>
      <c r="D97">
        <v>7000</v>
      </c>
      <c r="E97">
        <v>59</v>
      </c>
      <c r="F97">
        <f>[1]!wallScanTrans(B97,G65,H65,I65,L65)+J65</f>
        <v>60.820981605856133</v>
      </c>
      <c r="G97">
        <f t="shared" si="1"/>
        <v>5.6202949302820014E-2</v>
      </c>
    </row>
    <row r="98" spans="1:7">
      <c r="A98">
        <v>31</v>
      </c>
      <c r="B98">
        <v>-170.60499999999999</v>
      </c>
      <c r="C98">
        <v>32</v>
      </c>
      <c r="D98">
        <v>7000</v>
      </c>
      <c r="E98">
        <v>56</v>
      </c>
      <c r="F98">
        <f>[1]!wallScanTrans(B98,G65,H65,I65,L65)+J65</f>
        <v>60.820981605856133</v>
      </c>
      <c r="G98">
        <f t="shared" si="1"/>
        <v>0.41503327935719964</v>
      </c>
    </row>
    <row r="99" spans="1:7">
      <c r="A99">
        <v>32</v>
      </c>
      <c r="B99">
        <v>-170.67</v>
      </c>
      <c r="C99">
        <v>32</v>
      </c>
      <c r="D99">
        <v>7000</v>
      </c>
      <c r="E99">
        <v>71</v>
      </c>
      <c r="F99">
        <f>[1]!wallScanTrans(B99,G65,H65,I65,L65)+J65</f>
        <v>60.820981605856133</v>
      </c>
      <c r="G99">
        <f t="shared" si="1"/>
        <v>1.4593297953284392</v>
      </c>
    </row>
    <row r="100" spans="1:7">
      <c r="A100">
        <v>33</v>
      </c>
      <c r="B100">
        <v>-170.745</v>
      </c>
      <c r="C100">
        <v>33</v>
      </c>
      <c r="D100">
        <v>7000</v>
      </c>
      <c r="E100">
        <v>72</v>
      </c>
      <c r="F100">
        <f>[1]!wallScanTrans(B100,G65,H65,I65,L65)+J65</f>
        <v>60.820981605856133</v>
      </c>
      <c r="G100">
        <f t="shared" si="1"/>
        <v>1.7357007257862072</v>
      </c>
    </row>
    <row r="101" spans="1:7">
      <c r="A101" t="s">
        <v>0</v>
      </c>
    </row>
    <row r="102" spans="1:7">
      <c r="A102" t="s">
        <v>0</v>
      </c>
    </row>
    <row r="103" spans="1:7">
      <c r="A103" t="s">
        <v>0</v>
      </c>
    </row>
    <row r="104" spans="1:7">
      <c r="A104" t="s">
        <v>0</v>
      </c>
    </row>
    <row r="105" spans="1:7">
      <c r="A105" t="s">
        <v>58</v>
      </c>
    </row>
    <row r="106" spans="1:7">
      <c r="A106" t="s">
        <v>2</v>
      </c>
    </row>
    <row r="107" spans="1:7">
      <c r="A107" t="s">
        <v>3</v>
      </c>
    </row>
    <row r="108" spans="1:7">
      <c r="A108" t="s">
        <v>4</v>
      </c>
    </row>
    <row r="109" spans="1:7">
      <c r="A109" t="s">
        <v>5</v>
      </c>
    </row>
    <row r="110" spans="1:7">
      <c r="A110" t="s">
        <v>6</v>
      </c>
    </row>
    <row r="111" spans="1:7">
      <c r="A111" t="s">
        <v>7</v>
      </c>
    </row>
    <row r="112" spans="1:7">
      <c r="A112" t="s">
        <v>59</v>
      </c>
    </row>
    <row r="113" spans="1:12">
      <c r="A113" t="s">
        <v>9</v>
      </c>
    </row>
    <row r="114" spans="1:12">
      <c r="A114" t="s">
        <v>10</v>
      </c>
      <c r="G114" t="s">
        <v>79</v>
      </c>
      <c r="H114" t="s">
        <v>80</v>
      </c>
      <c r="I114" t="s">
        <v>81</v>
      </c>
      <c r="J114" t="s">
        <v>82</v>
      </c>
      <c r="L114" t="s">
        <v>83</v>
      </c>
    </row>
    <row r="115" spans="1:12">
      <c r="A115" t="s">
        <v>11</v>
      </c>
      <c r="G115">
        <v>114.14018188612762</v>
      </c>
      <c r="H115">
        <v>-169.06326506246202</v>
      </c>
      <c r="I115">
        <v>0.36085764702612583</v>
      </c>
      <c r="J115">
        <v>62.710935976216334</v>
      </c>
      <c r="L115">
        <v>90</v>
      </c>
    </row>
    <row r="116" spans="1:12">
      <c r="A116" t="s">
        <v>0</v>
      </c>
    </row>
    <row r="117" spans="1:12">
      <c r="A117" t="s">
        <v>38</v>
      </c>
      <c r="B117" t="s">
        <v>30</v>
      </c>
      <c r="C117" t="s">
        <v>20</v>
      </c>
      <c r="D117" t="s">
        <v>37</v>
      </c>
      <c r="E117" t="s">
        <v>36</v>
      </c>
      <c r="F117" t="s">
        <v>84</v>
      </c>
      <c r="G117" t="s">
        <v>85</v>
      </c>
      <c r="H117" t="s">
        <v>86</v>
      </c>
    </row>
    <row r="118" spans="1:12">
      <c r="A118">
        <v>1</v>
      </c>
      <c r="B118">
        <v>-168.17500000000001</v>
      </c>
      <c r="C118">
        <v>33</v>
      </c>
      <c r="D118">
        <v>7000</v>
      </c>
      <c r="E118">
        <v>166</v>
      </c>
      <c r="F118">
        <f>[1]!wallScanTrans(B118,G115,H115,I115,L115)+J115</f>
        <v>176.85111786234395</v>
      </c>
      <c r="G118">
        <f>(F118-E118)^2/E118</f>
        <v>0.70931782447277125</v>
      </c>
      <c r="H118">
        <f>SUM(G118:G150)/(COUNT(G118:G150)-4)</f>
        <v>1.4427661814150978</v>
      </c>
    </row>
    <row r="119" spans="1:12">
      <c r="A119">
        <v>2</v>
      </c>
      <c r="B119">
        <v>-168.25</v>
      </c>
      <c r="C119">
        <v>33</v>
      </c>
      <c r="D119">
        <v>7000</v>
      </c>
      <c r="E119">
        <v>161</v>
      </c>
      <c r="F119">
        <f>[1]!wallScanTrans(B119,G115,H115,I115,L115)+J115</f>
        <v>176.85111786234395</v>
      </c>
      <c r="G119">
        <f t="shared" ref="G119:G150" si="2">(F119-E119)^2/E119</f>
        <v>1.5606083073659602</v>
      </c>
    </row>
    <row r="120" spans="1:12">
      <c r="A120">
        <v>3</v>
      </c>
      <c r="B120">
        <v>-168.32</v>
      </c>
      <c r="C120">
        <v>33</v>
      </c>
      <c r="D120">
        <v>7000</v>
      </c>
      <c r="E120">
        <v>149</v>
      </c>
      <c r="F120">
        <f>[1]!wallScanTrans(B120,G115,H115,I115,L115)+J115</f>
        <v>176.85111786234395</v>
      </c>
      <c r="G120">
        <f t="shared" si="2"/>
        <v>5.2059380280682852</v>
      </c>
    </row>
    <row r="121" spans="1:12">
      <c r="A121">
        <v>4</v>
      </c>
      <c r="B121">
        <v>-168.38</v>
      </c>
      <c r="C121">
        <v>33</v>
      </c>
      <c r="D121">
        <v>7000</v>
      </c>
      <c r="E121">
        <v>186</v>
      </c>
      <c r="F121">
        <f>[1]!wallScanTrans(B121,G115,H115,I115,L115)+J115</f>
        <v>176.85111786234395</v>
      </c>
      <c r="G121">
        <f t="shared" si="2"/>
        <v>0.45001099122968735</v>
      </c>
    </row>
    <row r="122" spans="1:12">
      <c r="A122">
        <v>5</v>
      </c>
      <c r="B122">
        <v>-168.435</v>
      </c>
      <c r="C122">
        <v>33</v>
      </c>
      <c r="D122">
        <v>7000</v>
      </c>
      <c r="E122">
        <v>165</v>
      </c>
      <c r="F122">
        <f>[1]!wallScanTrans(B122,G115,H115,I115,L115)+J115</f>
        <v>176.85111786234395</v>
      </c>
      <c r="G122">
        <f t="shared" si="2"/>
        <v>0.85120602780101795</v>
      </c>
    </row>
    <row r="123" spans="1:12">
      <c r="A123">
        <v>6</v>
      </c>
      <c r="B123">
        <v>-168.51</v>
      </c>
      <c r="C123">
        <v>32</v>
      </c>
      <c r="D123">
        <v>7000</v>
      </c>
      <c r="E123">
        <v>161</v>
      </c>
      <c r="F123">
        <f>[1]!wallScanTrans(B123,G115,H115,I115,L115)+J115</f>
        <v>176.85111786234395</v>
      </c>
      <c r="G123">
        <f t="shared" si="2"/>
        <v>1.5606083073659602</v>
      </c>
    </row>
    <row r="124" spans="1:12">
      <c r="A124">
        <v>7</v>
      </c>
      <c r="B124">
        <v>-168.57499999999999</v>
      </c>
      <c r="C124">
        <v>32</v>
      </c>
      <c r="D124">
        <v>7000</v>
      </c>
      <c r="E124">
        <v>183</v>
      </c>
      <c r="F124">
        <f>[1]!wallScanTrans(B124,G115,H115,I115,L115)+J115</f>
        <v>176.85111786234395</v>
      </c>
      <c r="G124">
        <f t="shared" si="2"/>
        <v>0.20660519968735289</v>
      </c>
    </row>
    <row r="125" spans="1:12">
      <c r="A125">
        <v>8</v>
      </c>
      <c r="B125">
        <v>-168.64</v>
      </c>
      <c r="C125">
        <v>33</v>
      </c>
      <c r="D125">
        <v>7000</v>
      </c>
      <c r="E125">
        <v>190</v>
      </c>
      <c r="F125">
        <f>[1]!wallScanTrans(B125,G115,H115,I115,L115)+J115</f>
        <v>176.85111786234395</v>
      </c>
      <c r="G125">
        <f t="shared" si="2"/>
        <v>0.90996369194721172</v>
      </c>
    </row>
    <row r="126" spans="1:12">
      <c r="A126">
        <v>9</v>
      </c>
      <c r="B126">
        <v>-168.71</v>
      </c>
      <c r="C126">
        <v>34</v>
      </c>
      <c r="D126">
        <v>7000</v>
      </c>
      <c r="E126">
        <v>195</v>
      </c>
      <c r="F126">
        <f>[1]!wallScanTrans(B126,G115,H115,I115,L115)+J115</f>
        <v>176.85111786234395</v>
      </c>
      <c r="G126">
        <f t="shared" si="2"/>
        <v>1.6891380658796442</v>
      </c>
    </row>
    <row r="127" spans="1:12">
      <c r="A127">
        <v>10</v>
      </c>
      <c r="B127">
        <v>-168.77</v>
      </c>
      <c r="C127">
        <v>33</v>
      </c>
      <c r="D127">
        <v>7000</v>
      </c>
      <c r="E127">
        <v>201</v>
      </c>
      <c r="F127">
        <f>[1]!wallScanTrans(B127,G115,H115,I115,L115)+J115</f>
        <v>176.85111786234395</v>
      </c>
      <c r="G127">
        <f t="shared" si="2"/>
        <v>2.9013358631761355</v>
      </c>
    </row>
    <row r="128" spans="1:12">
      <c r="A128">
        <v>11</v>
      </c>
      <c r="B128">
        <v>-168.82499999999999</v>
      </c>
      <c r="C128">
        <v>33</v>
      </c>
      <c r="D128">
        <v>7000</v>
      </c>
      <c r="E128">
        <v>207</v>
      </c>
      <c r="F128">
        <f>[1]!wallScanTrans(B128,G115,H115,I115,L115)+J115</f>
        <v>176.60077728883061</v>
      </c>
      <c r="G128">
        <f t="shared" si="2"/>
        <v>4.4643127605955391</v>
      </c>
    </row>
    <row r="129" spans="1:7">
      <c r="A129">
        <v>12</v>
      </c>
      <c r="B129">
        <v>-168.9</v>
      </c>
      <c r="C129">
        <v>33</v>
      </c>
      <c r="D129">
        <v>7000</v>
      </c>
      <c r="E129">
        <v>179</v>
      </c>
      <c r="F129">
        <f>[1]!wallScanTrans(B129,G115,H115,I115,L115)+J115</f>
        <v>169.44831608819931</v>
      </c>
      <c r="G129">
        <f t="shared" si="2"/>
        <v>0.50969086899973304</v>
      </c>
    </row>
    <row r="130" spans="1:7">
      <c r="A130">
        <v>13</v>
      </c>
      <c r="B130">
        <v>-168.97</v>
      </c>
      <c r="C130">
        <v>33</v>
      </c>
      <c r="D130">
        <v>7000</v>
      </c>
      <c r="E130">
        <v>146</v>
      </c>
      <c r="F130">
        <f>[1]!wallScanTrans(B130,G115,H115,I115,L115)+J115</f>
        <v>153.87590716627795</v>
      </c>
      <c r="G130">
        <f t="shared" si="2"/>
        <v>0.42486242254677015</v>
      </c>
    </row>
    <row r="131" spans="1:7">
      <c r="A131">
        <v>14</v>
      </c>
      <c r="B131">
        <v>-169.035</v>
      </c>
      <c r="C131">
        <v>33</v>
      </c>
      <c r="D131">
        <v>7000</v>
      </c>
      <c r="E131">
        <v>137</v>
      </c>
      <c r="F131">
        <f>[1]!wallScanTrans(B131,G115,H115,I115,L115)+J115</f>
        <v>131.72426330954687</v>
      </c>
      <c r="G131">
        <f t="shared" si="2"/>
        <v>0.20316348632841852</v>
      </c>
    </row>
    <row r="132" spans="1:7">
      <c r="A132">
        <v>15</v>
      </c>
      <c r="B132">
        <v>-169.095</v>
      </c>
      <c r="C132">
        <v>33</v>
      </c>
      <c r="D132">
        <v>7000</v>
      </c>
      <c r="E132">
        <v>101</v>
      </c>
      <c r="F132">
        <f>[1]!wallScanTrans(B132,G115,H115,I115,L115)+J115</f>
        <v>106.46813536286615</v>
      </c>
      <c r="G132">
        <f t="shared" si="2"/>
        <v>0.29604459749135958</v>
      </c>
    </row>
    <row r="133" spans="1:7">
      <c r="A133">
        <v>16</v>
      </c>
      <c r="B133">
        <v>-169.16499999999999</v>
      </c>
      <c r="C133">
        <v>32</v>
      </c>
      <c r="D133">
        <v>7000</v>
      </c>
      <c r="E133">
        <v>83</v>
      </c>
      <c r="F133">
        <f>[1]!wallScanTrans(B133,G115,H115,I115,L115)+J115</f>
        <v>83.345107260839484</v>
      </c>
      <c r="G133">
        <f t="shared" si="2"/>
        <v>1.4349279696883317E-3</v>
      </c>
    </row>
    <row r="134" spans="1:7">
      <c r="A134">
        <v>17</v>
      </c>
      <c r="B134">
        <v>-169.22499999999999</v>
      </c>
      <c r="C134">
        <v>33</v>
      </c>
      <c r="D134">
        <v>7000</v>
      </c>
      <c r="E134">
        <v>70</v>
      </c>
      <c r="F134">
        <f>[1]!wallScanTrans(B134,G115,H115,I115,L115)+J115</f>
        <v>70.362302094607998</v>
      </c>
      <c r="G134">
        <f t="shared" si="2"/>
        <v>1.8751829679620345E-3</v>
      </c>
    </row>
    <row r="135" spans="1:7">
      <c r="A135">
        <v>18</v>
      </c>
      <c r="B135">
        <v>-169.29499999999999</v>
      </c>
      <c r="C135">
        <v>32</v>
      </c>
      <c r="D135">
        <v>7000</v>
      </c>
      <c r="E135">
        <v>84</v>
      </c>
      <c r="F135">
        <f>[1]!wallScanTrans(B135,G115,H115,I115,L115)+J115</f>
        <v>63.192118142098607</v>
      </c>
      <c r="G135">
        <f t="shared" si="2"/>
        <v>5.15438032633788</v>
      </c>
    </row>
    <row r="136" spans="1:7">
      <c r="A136">
        <v>19</v>
      </c>
      <c r="B136">
        <v>-169.35499999999999</v>
      </c>
      <c r="C136">
        <v>33</v>
      </c>
      <c r="D136">
        <v>7000</v>
      </c>
      <c r="E136">
        <v>64</v>
      </c>
      <c r="F136">
        <f>[1]!wallScanTrans(B136,G115,H115,I115,L115)+J115</f>
        <v>62.710935976216334</v>
      </c>
      <c r="G136">
        <f t="shared" si="2"/>
        <v>2.5963844647083387E-2</v>
      </c>
    </row>
    <row r="137" spans="1:7">
      <c r="A137">
        <v>20</v>
      </c>
      <c r="B137">
        <v>-169.42</v>
      </c>
      <c r="C137">
        <v>32</v>
      </c>
      <c r="D137">
        <v>7000</v>
      </c>
      <c r="E137">
        <v>61</v>
      </c>
      <c r="F137">
        <f>[1]!wallScanTrans(B137,G115,H115,I115,L115)+J115</f>
        <v>62.710935976216334</v>
      </c>
      <c r="G137">
        <f t="shared" si="2"/>
        <v>4.79885559788744E-2</v>
      </c>
    </row>
    <row r="138" spans="1:7">
      <c r="A138">
        <v>21</v>
      </c>
      <c r="B138">
        <v>-169.49</v>
      </c>
      <c r="C138">
        <v>33</v>
      </c>
      <c r="D138">
        <v>7000</v>
      </c>
      <c r="E138">
        <v>52</v>
      </c>
      <c r="F138">
        <f>[1]!wallScanTrans(B138,G115,H115,I115,L115)+J115</f>
        <v>62.710935976216334</v>
      </c>
      <c r="G138">
        <f t="shared" si="2"/>
        <v>2.2062336439731798</v>
      </c>
    </row>
    <row r="139" spans="1:7">
      <c r="A139">
        <v>22</v>
      </c>
      <c r="B139">
        <v>-169.55</v>
      </c>
      <c r="C139">
        <v>33</v>
      </c>
      <c r="D139">
        <v>7000</v>
      </c>
      <c r="E139">
        <v>78</v>
      </c>
      <c r="F139">
        <f>[1]!wallScanTrans(B139,G115,H115,I115,L115)+J115</f>
        <v>62.710935976216334</v>
      </c>
      <c r="G139">
        <f t="shared" si="2"/>
        <v>2.9968651118378973</v>
      </c>
    </row>
    <row r="140" spans="1:7">
      <c r="A140">
        <v>23</v>
      </c>
      <c r="B140">
        <v>-169.60499999999999</v>
      </c>
      <c r="C140">
        <v>33</v>
      </c>
      <c r="D140">
        <v>7000</v>
      </c>
      <c r="E140">
        <v>61</v>
      </c>
      <c r="F140">
        <f>[1]!wallScanTrans(B140,G115,H115,I115,L115)+J115</f>
        <v>62.710935976216334</v>
      </c>
      <c r="G140">
        <f t="shared" si="2"/>
        <v>4.79885559788744E-2</v>
      </c>
    </row>
    <row r="141" spans="1:7">
      <c r="A141">
        <v>24</v>
      </c>
      <c r="B141">
        <v>-169.67</v>
      </c>
      <c r="C141">
        <v>32</v>
      </c>
      <c r="D141">
        <v>7000</v>
      </c>
      <c r="E141">
        <v>70</v>
      </c>
      <c r="F141">
        <f>[1]!wallScanTrans(B141,G115,H115,I115,L115)+J115</f>
        <v>62.710935976216334</v>
      </c>
      <c r="G141">
        <f t="shared" si="2"/>
        <v>0.75900649061167613</v>
      </c>
    </row>
    <row r="142" spans="1:7">
      <c r="A142">
        <v>25</v>
      </c>
      <c r="B142">
        <v>-169.745</v>
      </c>
      <c r="C142">
        <v>32</v>
      </c>
      <c r="D142">
        <v>7000</v>
      </c>
      <c r="E142">
        <v>61</v>
      </c>
      <c r="F142">
        <f>[1]!wallScanTrans(B142,G115,H115,I115,L115)+J115</f>
        <v>62.710935976216334</v>
      </c>
      <c r="G142">
        <f t="shared" si="2"/>
        <v>4.79885559788744E-2</v>
      </c>
    </row>
    <row r="143" spans="1:7">
      <c r="A143">
        <v>26</v>
      </c>
      <c r="B143">
        <v>-169.81</v>
      </c>
      <c r="C143">
        <v>34</v>
      </c>
      <c r="D143">
        <v>7000</v>
      </c>
      <c r="E143">
        <v>64</v>
      </c>
      <c r="F143">
        <f>[1]!wallScanTrans(B143,G115,H115,I115,L115)+J115</f>
        <v>62.710935976216334</v>
      </c>
      <c r="G143">
        <f t="shared" si="2"/>
        <v>2.5963844647083387E-2</v>
      </c>
    </row>
    <row r="144" spans="1:7">
      <c r="A144">
        <v>27</v>
      </c>
      <c r="B144">
        <v>-169.88</v>
      </c>
      <c r="C144">
        <v>33</v>
      </c>
      <c r="D144">
        <v>7000</v>
      </c>
      <c r="E144">
        <v>46</v>
      </c>
      <c r="F144">
        <f>[1]!wallScanTrans(B144,G115,H115,I115,L115)+J115</f>
        <v>62.710935976216334</v>
      </c>
      <c r="G144">
        <f t="shared" si="2"/>
        <v>6.0707691565478559</v>
      </c>
    </row>
    <row r="145" spans="1:7">
      <c r="A145">
        <v>28</v>
      </c>
      <c r="B145">
        <v>-169.94499999999999</v>
      </c>
      <c r="C145">
        <v>33</v>
      </c>
      <c r="D145">
        <v>7000</v>
      </c>
      <c r="E145">
        <v>62</v>
      </c>
      <c r="F145">
        <f>[1]!wallScanTrans(B145,G115,H115,I115,L115)+J115</f>
        <v>62.710935976216334</v>
      </c>
      <c r="G145">
        <f t="shared" si="2"/>
        <v>8.1520961657850204E-3</v>
      </c>
    </row>
    <row r="146" spans="1:7">
      <c r="A146">
        <v>29</v>
      </c>
      <c r="B146">
        <v>-170.01</v>
      </c>
      <c r="C146">
        <v>33</v>
      </c>
      <c r="D146">
        <v>7000</v>
      </c>
      <c r="E146">
        <v>56</v>
      </c>
      <c r="F146">
        <f>[1]!wallScanTrans(B146,G115,H115,I115,L115)+J115</f>
        <v>62.710935976216334</v>
      </c>
      <c r="G146">
        <f t="shared" si="2"/>
        <v>0.80422610137276196</v>
      </c>
    </row>
    <row r="147" spans="1:7">
      <c r="A147">
        <v>30</v>
      </c>
      <c r="B147">
        <v>-170.07</v>
      </c>
      <c r="C147">
        <v>33</v>
      </c>
      <c r="D147">
        <v>7000</v>
      </c>
      <c r="E147">
        <v>68</v>
      </c>
      <c r="F147">
        <f>[1]!wallScanTrans(B147,G115,H115,I115,L115)+J115</f>
        <v>62.710935976216334</v>
      </c>
      <c r="G147">
        <f t="shared" si="2"/>
        <v>0.41138526834827455</v>
      </c>
    </row>
    <row r="148" spans="1:7">
      <c r="A148">
        <v>31</v>
      </c>
      <c r="B148">
        <v>-170.14</v>
      </c>
      <c r="C148">
        <v>32</v>
      </c>
      <c r="D148">
        <v>7000</v>
      </c>
      <c r="E148">
        <v>62</v>
      </c>
      <c r="F148">
        <f>[1]!wallScanTrans(B148,G115,H115,I115,L115)+J115</f>
        <v>62.710935976216334</v>
      </c>
      <c r="G148">
        <f t="shared" si="2"/>
        <v>8.1520961657850204E-3</v>
      </c>
    </row>
    <row r="149" spans="1:7">
      <c r="A149">
        <v>32</v>
      </c>
      <c r="B149">
        <v>-170.20500000000001</v>
      </c>
      <c r="C149">
        <v>33</v>
      </c>
      <c r="D149">
        <v>7000</v>
      </c>
      <c r="E149">
        <v>72</v>
      </c>
      <c r="F149">
        <f>[1]!wallScanTrans(B149,G115,H115,I115,L115)+J115</f>
        <v>62.710935976216334</v>
      </c>
      <c r="G149">
        <f t="shared" si="2"/>
        <v>1.1984265338604443</v>
      </c>
    </row>
    <row r="150" spans="1:7">
      <c r="A150">
        <v>33</v>
      </c>
      <c r="B150">
        <v>-170.27</v>
      </c>
      <c r="C150">
        <v>33</v>
      </c>
      <c r="D150">
        <v>7000</v>
      </c>
      <c r="E150">
        <v>65</v>
      </c>
      <c r="F150">
        <f>[1]!wallScanTrans(B150,G115,H115,I115,L115)+J115</f>
        <v>62.710935976216334</v>
      </c>
      <c r="G150">
        <f t="shared" si="2"/>
        <v>8.0612524692010301E-2</v>
      </c>
    </row>
    <row r="151" spans="1:7">
      <c r="A151" t="s">
        <v>0</v>
      </c>
    </row>
    <row r="152" spans="1:7">
      <c r="A152" t="s">
        <v>0</v>
      </c>
    </row>
    <row r="153" spans="1:7">
      <c r="A153" t="s">
        <v>0</v>
      </c>
    </row>
    <row r="154" spans="1:7">
      <c r="A154" t="s">
        <v>0</v>
      </c>
    </row>
    <row r="155" spans="1:7">
      <c r="A155" t="s">
        <v>60</v>
      </c>
    </row>
    <row r="156" spans="1:7">
      <c r="A156" t="s">
        <v>2</v>
      </c>
    </row>
    <row r="157" spans="1:7">
      <c r="A157" t="s">
        <v>3</v>
      </c>
    </row>
    <row r="158" spans="1:7">
      <c r="A158" t="s">
        <v>4</v>
      </c>
    </row>
    <row r="159" spans="1:7">
      <c r="A159" t="s">
        <v>5</v>
      </c>
    </row>
    <row r="160" spans="1:7">
      <c r="A160" t="s">
        <v>6</v>
      </c>
    </row>
    <row r="161" spans="1:12">
      <c r="A161" t="s">
        <v>7</v>
      </c>
    </row>
    <row r="162" spans="1:12">
      <c r="A162" t="s">
        <v>61</v>
      </c>
    </row>
    <row r="163" spans="1:12">
      <c r="A163" t="s">
        <v>9</v>
      </c>
    </row>
    <row r="164" spans="1:12">
      <c r="A164" t="s">
        <v>10</v>
      </c>
      <c r="G164" t="s">
        <v>79</v>
      </c>
      <c r="H164" t="s">
        <v>80</v>
      </c>
      <c r="I164" t="s">
        <v>81</v>
      </c>
      <c r="J164" t="s">
        <v>82</v>
      </c>
      <c r="L164" t="s">
        <v>83</v>
      </c>
    </row>
    <row r="165" spans="1:12">
      <c r="A165" t="s">
        <v>11</v>
      </c>
      <c r="G165">
        <v>118.73084398224324</v>
      </c>
      <c r="H165">
        <v>-168.37959145321307</v>
      </c>
      <c r="I165">
        <v>0.44805642156791325</v>
      </c>
      <c r="J165">
        <v>63.451853846786285</v>
      </c>
      <c r="L165">
        <v>90</v>
      </c>
    </row>
    <row r="166" spans="1:12">
      <c r="A166" t="s">
        <v>0</v>
      </c>
    </row>
    <row r="167" spans="1:12">
      <c r="A167" t="s">
        <v>38</v>
      </c>
      <c r="B167" t="s">
        <v>30</v>
      </c>
      <c r="C167" t="s">
        <v>20</v>
      </c>
      <c r="D167" t="s">
        <v>37</v>
      </c>
      <c r="E167" t="s">
        <v>36</v>
      </c>
      <c r="F167" t="s">
        <v>84</v>
      </c>
      <c r="G167" t="s">
        <v>85</v>
      </c>
      <c r="H167" t="s">
        <v>86</v>
      </c>
    </row>
    <row r="168" spans="1:12">
      <c r="A168">
        <v>1</v>
      </c>
      <c r="B168">
        <v>-167.405</v>
      </c>
      <c r="C168">
        <v>33</v>
      </c>
      <c r="D168">
        <v>7000</v>
      </c>
      <c r="E168">
        <v>178</v>
      </c>
      <c r="F168">
        <f>[1]!wallScanTrans(B168,G165,H165,I165,L165)+J165</f>
        <v>182.18269782902954</v>
      </c>
      <c r="G168">
        <f>(F168-E168)^2/E168</f>
        <v>9.8286298477350514E-2</v>
      </c>
      <c r="H168">
        <f>SUM(G168:G200)/(COUNT(G168:G200)-4)</f>
        <v>1.0564094281868519</v>
      </c>
    </row>
    <row r="169" spans="1:12">
      <c r="A169">
        <v>2</v>
      </c>
      <c r="B169">
        <v>-167.48500000000001</v>
      </c>
      <c r="C169">
        <v>32</v>
      </c>
      <c r="D169">
        <v>7000</v>
      </c>
      <c r="E169">
        <v>184</v>
      </c>
      <c r="F169">
        <f>[1]!wallScanTrans(B169,G165,H165,I165,L165)+J165</f>
        <v>182.18269782902954</v>
      </c>
      <c r="G169">
        <f t="shared" ref="G169:G200" si="3">(F169-E169)^2/E169</f>
        <v>1.7948843372901969E-2</v>
      </c>
    </row>
    <row r="170" spans="1:12">
      <c r="A170">
        <v>3</v>
      </c>
      <c r="B170">
        <v>-167.55</v>
      </c>
      <c r="C170">
        <v>32</v>
      </c>
      <c r="D170">
        <v>7000</v>
      </c>
      <c r="E170">
        <v>167</v>
      </c>
      <c r="F170">
        <f>[1]!wallScanTrans(B170,G165,H165,I165,L165)+J165</f>
        <v>182.18269782902954</v>
      </c>
      <c r="G170">
        <f t="shared" si="3"/>
        <v>1.3803252297462165</v>
      </c>
    </row>
    <row r="171" spans="1:12">
      <c r="A171">
        <v>4</v>
      </c>
      <c r="B171">
        <v>-167.62</v>
      </c>
      <c r="C171">
        <v>33</v>
      </c>
      <c r="D171">
        <v>7000</v>
      </c>
      <c r="E171">
        <v>181</v>
      </c>
      <c r="F171">
        <f>[1]!wallScanTrans(B171,G165,H165,I165,L165)+J165</f>
        <v>182.18269782902954</v>
      </c>
      <c r="G171">
        <f t="shared" si="3"/>
        <v>7.7280340043711449E-3</v>
      </c>
    </row>
    <row r="172" spans="1:12">
      <c r="A172">
        <v>5</v>
      </c>
      <c r="B172">
        <v>-167.67</v>
      </c>
      <c r="C172">
        <v>33</v>
      </c>
      <c r="D172">
        <v>7000</v>
      </c>
      <c r="E172">
        <v>186</v>
      </c>
      <c r="F172">
        <f>[1]!wallScanTrans(B172,G165,H165,I165,L165)+J165</f>
        <v>182.18269782902954</v>
      </c>
      <c r="G172">
        <f t="shared" si="3"/>
        <v>7.8342988518794718E-2</v>
      </c>
    </row>
    <row r="173" spans="1:12">
      <c r="A173">
        <v>6</v>
      </c>
      <c r="B173">
        <v>-167.75</v>
      </c>
      <c r="C173">
        <v>33</v>
      </c>
      <c r="D173">
        <v>7000</v>
      </c>
      <c r="E173">
        <v>195</v>
      </c>
      <c r="F173">
        <f>[1]!wallScanTrans(B173,G165,H165,I165,L165)+J165</f>
        <v>182.18269782902954</v>
      </c>
      <c r="G173">
        <f t="shared" si="3"/>
        <v>0.84247812790750853</v>
      </c>
    </row>
    <row r="174" spans="1:12">
      <c r="A174">
        <v>7</v>
      </c>
      <c r="B174">
        <v>-167.815</v>
      </c>
      <c r="C174">
        <v>32</v>
      </c>
      <c r="D174">
        <v>7000</v>
      </c>
      <c r="E174">
        <v>176</v>
      </c>
      <c r="F174">
        <f>[1]!wallScanTrans(B174,G165,H165,I165,L165)+J165</f>
        <v>182.18269782902954</v>
      </c>
      <c r="G174">
        <f t="shared" si="3"/>
        <v>0.2171917752561735</v>
      </c>
    </row>
    <row r="175" spans="1:12">
      <c r="A175">
        <v>8</v>
      </c>
      <c r="B175">
        <v>-167.88</v>
      </c>
      <c r="C175">
        <v>32</v>
      </c>
      <c r="D175">
        <v>7000</v>
      </c>
      <c r="E175">
        <v>173</v>
      </c>
      <c r="F175">
        <f>[1]!wallScanTrans(B175,G165,H165,I165,L165)+J165</f>
        <v>182.18269782902954</v>
      </c>
      <c r="G175">
        <f t="shared" si="3"/>
        <v>0.48741005444661128</v>
      </c>
    </row>
    <row r="176" spans="1:12">
      <c r="A176">
        <v>9</v>
      </c>
      <c r="B176">
        <v>-167.94499999999999</v>
      </c>
      <c r="C176">
        <v>33</v>
      </c>
      <c r="D176">
        <v>7000</v>
      </c>
      <c r="E176">
        <v>186</v>
      </c>
      <c r="F176">
        <f>[1]!wallScanTrans(B176,G165,H165,I165,L165)+J165</f>
        <v>182.18269782902954</v>
      </c>
      <c r="G176">
        <f t="shared" si="3"/>
        <v>7.8342988518794718E-2</v>
      </c>
    </row>
    <row r="177" spans="1:7">
      <c r="A177">
        <v>10</v>
      </c>
      <c r="B177">
        <v>-168.01</v>
      </c>
      <c r="C177">
        <v>33</v>
      </c>
      <c r="D177">
        <v>7000</v>
      </c>
      <c r="E177">
        <v>203</v>
      </c>
      <c r="F177">
        <f>[1]!wallScanTrans(B177,G165,H165,I165,L165)+J165</f>
        <v>182.18269782902954</v>
      </c>
      <c r="G177">
        <f t="shared" si="3"/>
        <v>2.1347786683620273</v>
      </c>
    </row>
    <row r="178" spans="1:7">
      <c r="A178">
        <v>11</v>
      </c>
      <c r="B178">
        <v>-168.065</v>
      </c>
      <c r="C178">
        <v>33</v>
      </c>
      <c r="D178">
        <v>7000</v>
      </c>
      <c r="E178">
        <v>181</v>
      </c>
      <c r="F178">
        <f>[1]!wallScanTrans(B178,G165,H165,I165,L165)+J165</f>
        <v>182.17975072262846</v>
      </c>
      <c r="G178">
        <f t="shared" si="3"/>
        <v>7.6895677764771382E-3</v>
      </c>
    </row>
    <row r="179" spans="1:7">
      <c r="A179">
        <v>12</v>
      </c>
      <c r="B179">
        <v>-168.13499999999999</v>
      </c>
      <c r="C179">
        <v>32</v>
      </c>
      <c r="D179">
        <v>7000</v>
      </c>
      <c r="E179">
        <v>181</v>
      </c>
      <c r="F179">
        <f>[1]!wallScanTrans(B179,G165,H165,I165,L165)+J165</f>
        <v>179.0969473834966</v>
      </c>
      <c r="G179">
        <f t="shared" si="3"/>
        <v>2.0008890945748307E-2</v>
      </c>
    </row>
    <row r="180" spans="1:7">
      <c r="A180">
        <v>13</v>
      </c>
      <c r="B180">
        <v>-168.2</v>
      </c>
      <c r="C180">
        <v>32</v>
      </c>
      <c r="D180">
        <v>7000</v>
      </c>
      <c r="E180">
        <v>166</v>
      </c>
      <c r="F180">
        <f>[1]!wallScanTrans(B180,G165,H165,I165,L165)+J165</f>
        <v>171.04460825793305</v>
      </c>
      <c r="G180">
        <f t="shared" si="3"/>
        <v>0.15330164142172478</v>
      </c>
    </row>
    <row r="181" spans="1:7">
      <c r="A181">
        <v>14</v>
      </c>
      <c r="B181">
        <v>-168.26499999999999</v>
      </c>
      <c r="C181">
        <v>33</v>
      </c>
      <c r="D181">
        <v>7000</v>
      </c>
      <c r="E181">
        <v>165</v>
      </c>
      <c r="F181">
        <f>[1]!wallScanTrans(B181,G165,H165,I165,L165)+J165</f>
        <v>157.99474555279659</v>
      </c>
      <c r="G181">
        <f t="shared" si="3"/>
        <v>0.29741569618220121</v>
      </c>
    </row>
    <row r="182" spans="1:7">
      <c r="A182">
        <v>15</v>
      </c>
      <c r="B182">
        <v>-168.33</v>
      </c>
      <c r="C182">
        <v>32</v>
      </c>
      <c r="D182">
        <v>7000</v>
      </c>
      <c r="E182">
        <v>132</v>
      </c>
      <c r="F182">
        <f>[1]!wallScanTrans(B182,G165,H165,I165,L165)+J165</f>
        <v>139.94735926807823</v>
      </c>
      <c r="G182">
        <f t="shared" si="3"/>
        <v>0.47848878284779506</v>
      </c>
    </row>
    <row r="183" spans="1:7">
      <c r="A183">
        <v>16</v>
      </c>
      <c r="B183">
        <v>-168.39500000000001</v>
      </c>
      <c r="C183">
        <v>32</v>
      </c>
      <c r="D183">
        <v>7000</v>
      </c>
      <c r="E183">
        <v>124</v>
      </c>
      <c r="F183">
        <f>[1]!wallScanTrans(B183,G165,H165,I165,L165)+J165</f>
        <v>117.18328462657664</v>
      </c>
      <c r="G183">
        <f t="shared" si="3"/>
        <v>0.37473877808279377</v>
      </c>
    </row>
    <row r="184" spans="1:7">
      <c r="A184">
        <v>17</v>
      </c>
      <c r="B184">
        <v>-168.45</v>
      </c>
      <c r="C184">
        <v>33</v>
      </c>
      <c r="D184">
        <v>7000</v>
      </c>
      <c r="E184">
        <v>104</v>
      </c>
      <c r="F184">
        <f>[1]!wallScanTrans(B184,G165,H165,I165,L165)+J165</f>
        <v>99.363315774326281</v>
      </c>
      <c r="G184">
        <f t="shared" si="3"/>
        <v>0.20671962123664894</v>
      </c>
    </row>
    <row r="185" spans="1:7">
      <c r="A185">
        <v>18</v>
      </c>
      <c r="B185">
        <v>-168.52500000000001</v>
      </c>
      <c r="C185">
        <v>32</v>
      </c>
      <c r="D185">
        <v>7000</v>
      </c>
      <c r="E185">
        <v>69</v>
      </c>
      <c r="F185">
        <f>[1]!wallScanTrans(B185,G165,H165,I165,L165)+J165</f>
        <v>80.829731609562472</v>
      </c>
      <c r="G185">
        <f t="shared" si="3"/>
        <v>2.028152897888138</v>
      </c>
    </row>
    <row r="186" spans="1:7">
      <c r="A186">
        <v>19</v>
      </c>
      <c r="B186">
        <v>-168.595</v>
      </c>
      <c r="C186">
        <v>32</v>
      </c>
      <c r="D186">
        <v>7000</v>
      </c>
      <c r="E186">
        <v>77</v>
      </c>
      <c r="F186">
        <f>[1]!wallScanTrans(B186,G165,H165,I165,L165)+J165</f>
        <v>69.534662247031207</v>
      </c>
      <c r="G186">
        <f t="shared" si="3"/>
        <v>0.72378269825845643</v>
      </c>
    </row>
    <row r="187" spans="1:7">
      <c r="A187">
        <v>20</v>
      </c>
      <c r="B187">
        <v>-168.655</v>
      </c>
      <c r="C187">
        <v>33</v>
      </c>
      <c r="D187">
        <v>7000</v>
      </c>
      <c r="E187">
        <v>69</v>
      </c>
      <c r="F187">
        <f>[1]!wallScanTrans(B187,G165,H165,I165,L165)+J165</f>
        <v>64.466272910839976</v>
      </c>
      <c r="G187">
        <f t="shared" si="3"/>
        <v>0.29789393215918009</v>
      </c>
    </row>
    <row r="188" spans="1:7">
      <c r="A188">
        <v>21</v>
      </c>
      <c r="B188">
        <v>-168.72499999999999</v>
      </c>
      <c r="C188">
        <v>32</v>
      </c>
      <c r="D188">
        <v>7000</v>
      </c>
      <c r="E188">
        <v>76</v>
      </c>
      <c r="F188">
        <f>[1]!wallScanTrans(B188,G165,H165,I165,L165)+J165</f>
        <v>63.451853846786285</v>
      </c>
      <c r="G188">
        <f t="shared" si="3"/>
        <v>2.071789103715949</v>
      </c>
    </row>
    <row r="189" spans="1:7">
      <c r="A189">
        <v>22</v>
      </c>
      <c r="B189">
        <v>-168.79</v>
      </c>
      <c r="C189">
        <v>32</v>
      </c>
      <c r="D189">
        <v>7000</v>
      </c>
      <c r="E189">
        <v>57</v>
      </c>
      <c r="F189">
        <f>[1]!wallScanTrans(B189,G165,H165,I165,L165)+J165</f>
        <v>63.451853846786285</v>
      </c>
      <c r="G189">
        <f t="shared" si="3"/>
        <v>0.7302880361454559</v>
      </c>
    </row>
    <row r="190" spans="1:7">
      <c r="A190">
        <v>23</v>
      </c>
      <c r="B190">
        <v>-168.85</v>
      </c>
      <c r="C190">
        <v>32</v>
      </c>
      <c r="D190">
        <v>7000</v>
      </c>
      <c r="E190">
        <v>69</v>
      </c>
      <c r="F190">
        <f>[1]!wallScanTrans(B190,G165,H165,I165,L165)+J165</f>
        <v>63.451853846786285</v>
      </c>
      <c r="G190">
        <f t="shared" si="3"/>
        <v>0.44611486575971215</v>
      </c>
    </row>
    <row r="191" spans="1:7">
      <c r="A191">
        <v>24</v>
      </c>
      <c r="B191">
        <v>-168.92</v>
      </c>
      <c r="C191">
        <v>33</v>
      </c>
      <c r="D191">
        <v>7000</v>
      </c>
      <c r="E191">
        <v>69</v>
      </c>
      <c r="F191">
        <f>[1]!wallScanTrans(B191,G165,H165,I165,L165)+J165</f>
        <v>63.451853846786285</v>
      </c>
      <c r="G191">
        <f t="shared" si="3"/>
        <v>0.44611486575971215</v>
      </c>
    </row>
    <row r="192" spans="1:7">
      <c r="A192">
        <v>25</v>
      </c>
      <c r="B192">
        <v>-168.98500000000001</v>
      </c>
      <c r="C192">
        <v>33</v>
      </c>
      <c r="D192">
        <v>7000</v>
      </c>
      <c r="E192">
        <v>61</v>
      </c>
      <c r="F192">
        <f>[1]!wallScanTrans(B192,G165,H165,I165,L165)+J165</f>
        <v>63.451853846786285</v>
      </c>
      <c r="G192">
        <f t="shared" si="3"/>
        <v>9.8550611245913203E-2</v>
      </c>
    </row>
    <row r="193" spans="1:7">
      <c r="A193">
        <v>26</v>
      </c>
      <c r="B193">
        <v>-169.04499999999999</v>
      </c>
      <c r="C193">
        <v>32</v>
      </c>
      <c r="D193">
        <v>7000</v>
      </c>
      <c r="E193">
        <v>57</v>
      </c>
      <c r="F193">
        <f>[1]!wallScanTrans(B193,G165,H165,I165,L165)+J165</f>
        <v>63.451853846786285</v>
      </c>
      <c r="G193">
        <f t="shared" si="3"/>
        <v>0.7302880361454559</v>
      </c>
    </row>
    <row r="194" spans="1:7">
      <c r="A194">
        <v>27</v>
      </c>
      <c r="B194">
        <v>-169.11</v>
      </c>
      <c r="C194">
        <v>32</v>
      </c>
      <c r="D194">
        <v>7000</v>
      </c>
      <c r="E194">
        <v>74</v>
      </c>
      <c r="F194">
        <f>[1]!wallScanTrans(B194,G165,H165,I165,L165)+J165</f>
        <v>63.451853846786285</v>
      </c>
      <c r="G194">
        <f t="shared" si="3"/>
        <v>1.5035592874264498</v>
      </c>
    </row>
    <row r="195" spans="1:7">
      <c r="A195">
        <v>28</v>
      </c>
      <c r="B195">
        <v>-169.17500000000001</v>
      </c>
      <c r="C195">
        <v>33</v>
      </c>
      <c r="D195">
        <v>7000</v>
      </c>
      <c r="E195">
        <v>47</v>
      </c>
      <c r="F195">
        <f>[1]!wallScanTrans(B195,G165,H165,I165,L165)+J165</f>
        <v>63.451853846786285</v>
      </c>
      <c r="G195">
        <f t="shared" si="3"/>
        <v>5.7587977658726963</v>
      </c>
    </row>
    <row r="196" spans="1:7">
      <c r="A196">
        <v>29</v>
      </c>
      <c r="B196">
        <v>-169.245</v>
      </c>
      <c r="C196">
        <v>32</v>
      </c>
      <c r="D196">
        <v>7000</v>
      </c>
      <c r="E196">
        <v>59</v>
      </c>
      <c r="F196">
        <f>[1]!wallScanTrans(B196,G165,H165,I165,L165)+J165</f>
        <v>63.451853846786285</v>
      </c>
      <c r="G196">
        <f t="shared" si="3"/>
        <v>0.33591529954484484</v>
      </c>
    </row>
    <row r="197" spans="1:7">
      <c r="A197">
        <v>30</v>
      </c>
      <c r="B197">
        <v>-169.30500000000001</v>
      </c>
      <c r="C197">
        <v>33</v>
      </c>
      <c r="D197">
        <v>7000</v>
      </c>
      <c r="E197">
        <v>71</v>
      </c>
      <c r="F197">
        <f>[1]!wallScanTrans(B197,G165,H165,I165,L165)+J165</f>
        <v>63.451853846786285</v>
      </c>
      <c r="G197">
        <f t="shared" si="3"/>
        <v>0.80245789225739428</v>
      </c>
    </row>
    <row r="198" spans="1:7">
      <c r="A198">
        <v>31</v>
      </c>
      <c r="B198">
        <v>-169.37</v>
      </c>
      <c r="C198">
        <v>33</v>
      </c>
      <c r="D198">
        <v>7000</v>
      </c>
      <c r="E198">
        <v>50</v>
      </c>
      <c r="F198">
        <f>[1]!wallScanTrans(B198,G165,H165,I165,L165)+J165</f>
        <v>63.451853846786285</v>
      </c>
      <c r="G198">
        <f t="shared" si="3"/>
        <v>3.6190474383059796</v>
      </c>
    </row>
    <row r="199" spans="1:7">
      <c r="A199">
        <v>32</v>
      </c>
      <c r="B199">
        <v>-169.44</v>
      </c>
      <c r="C199">
        <v>33</v>
      </c>
      <c r="D199">
        <v>7000</v>
      </c>
      <c r="E199">
        <v>77</v>
      </c>
      <c r="F199">
        <f>[1]!wallScanTrans(B199,G165,H165,I165,L165)+J165</f>
        <v>63.451853846786285</v>
      </c>
      <c r="G199">
        <f t="shared" si="3"/>
        <v>2.3837956388160984</v>
      </c>
    </row>
    <row r="200" spans="1:7">
      <c r="A200">
        <v>33</v>
      </c>
      <c r="B200">
        <v>-169.5</v>
      </c>
      <c r="C200">
        <v>33</v>
      </c>
      <c r="D200">
        <v>7000</v>
      </c>
      <c r="E200">
        <v>75</v>
      </c>
      <c r="F200">
        <f>[1]!wallScanTrans(B200,G165,H165,I165,L165)+J165</f>
        <v>63.451853846786285</v>
      </c>
      <c r="G200">
        <f t="shared" si="3"/>
        <v>1.7781290610131297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AB34"/>
  <sheetViews>
    <sheetView tabSelected="1" topLeftCell="L1" workbookViewId="0">
      <selection activeCell="Q3" sqref="Q3"/>
    </sheetView>
  </sheetViews>
  <sheetFormatPr defaultRowHeight="15"/>
  <cols>
    <col min="14" max="14" width="12.7109375" bestFit="1" customWidth="1"/>
    <col min="16" max="16" width="13.5703125" bestFit="1" customWidth="1"/>
    <col min="17" max="17" width="13.5703125" customWidth="1"/>
  </cols>
  <sheetData>
    <row r="3" spans="3:24">
      <c r="I3" t="s">
        <v>77</v>
      </c>
      <c r="J3">
        <v>-6.5000000000000002E-2</v>
      </c>
    </row>
    <row r="4" spans="3:24">
      <c r="D4" t="s">
        <v>62</v>
      </c>
      <c r="I4" t="s">
        <v>63</v>
      </c>
      <c r="J4">
        <v>33</v>
      </c>
    </row>
    <row r="5" spans="3:24">
      <c r="C5" t="s">
        <v>64</v>
      </c>
      <c r="D5" t="s">
        <v>65</v>
      </c>
      <c r="E5" t="s">
        <v>66</v>
      </c>
      <c r="F5" t="s">
        <v>67</v>
      </c>
      <c r="G5" t="s">
        <v>68</v>
      </c>
      <c r="J5" t="s">
        <v>69</v>
      </c>
      <c r="L5" t="s">
        <v>70</v>
      </c>
      <c r="M5" t="s">
        <v>71</v>
      </c>
      <c r="N5" t="s">
        <v>72</v>
      </c>
      <c r="O5" t="s">
        <v>73</v>
      </c>
      <c r="P5" t="s">
        <v>78</v>
      </c>
      <c r="S5" s="3" t="s">
        <v>74</v>
      </c>
      <c r="T5" s="3" t="s">
        <v>66</v>
      </c>
      <c r="U5" s="3" t="s">
        <v>67</v>
      </c>
      <c r="V5" s="3" t="s">
        <v>68</v>
      </c>
      <c r="W5" s="3" t="s">
        <v>75</v>
      </c>
      <c r="X5" s="3" t="s">
        <v>76</v>
      </c>
    </row>
    <row r="6" spans="3:24">
      <c r="C6">
        <v>1</v>
      </c>
      <c r="D6">
        <v>-170.04</v>
      </c>
      <c r="E6">
        <f>D6+1</f>
        <v>-169.04</v>
      </c>
      <c r="F6">
        <v>-15.54</v>
      </c>
      <c r="G6">
        <v>150</v>
      </c>
      <c r="J6">
        <f>E6+$J$3*($J$4-1)</f>
        <v>-171.12</v>
      </c>
      <c r="L6">
        <f>'[2]980040'!H37</f>
        <v>-170.07802073401638</v>
      </c>
      <c r="M6">
        <f>'[2]980040'!H587</f>
        <v>-170.06265871570457</v>
      </c>
      <c r="N6">
        <f>AVERAGE(L6:M6)</f>
        <v>-170.07033972486047</v>
      </c>
      <c r="O6">
        <f>M6-L6</f>
        <v>1.5362018311805059E-2</v>
      </c>
      <c r="P6">
        <f>'980044'!H15</f>
        <v>-170.17142308244203</v>
      </c>
      <c r="Q6">
        <f>P6-N6</f>
        <v>-0.10108335758155818</v>
      </c>
      <c r="S6" s="4">
        <v>1</v>
      </c>
      <c r="T6" s="4">
        <f>P6+0.15</f>
        <v>-170.02142308244203</v>
      </c>
      <c r="U6" s="4">
        <f>F6</f>
        <v>-15.54</v>
      </c>
      <c r="V6" s="4">
        <f>G6</f>
        <v>150</v>
      </c>
      <c r="W6" s="4">
        <v>1</v>
      </c>
      <c r="X6" s="4">
        <v>0.15</v>
      </c>
    </row>
    <row r="7" spans="3:24">
      <c r="C7">
        <v>2</v>
      </c>
      <c r="D7">
        <v>-169.65</v>
      </c>
      <c r="E7">
        <f t="shared" ref="E7:E16" si="0">D7+1</f>
        <v>-168.65</v>
      </c>
      <c r="F7">
        <v>-15.58</v>
      </c>
      <c r="G7">
        <v>141.60499999999999</v>
      </c>
      <c r="J7">
        <f t="shared" ref="J7:J16" si="1">E7+$J$3*($J$4-1)</f>
        <v>-170.73000000000002</v>
      </c>
      <c r="L7">
        <f>'[2]980040'!H87</f>
        <v>-169.61134462021423</v>
      </c>
      <c r="M7">
        <f>'[2]980040'!H637</f>
        <v>-169.61429824425258</v>
      </c>
      <c r="N7">
        <f t="shared" ref="N7:N16" si="2">AVERAGE(L7:M7)</f>
        <v>-169.6128214322334</v>
      </c>
      <c r="O7">
        <f t="shared" ref="O7:O16" si="3">M7-L7</f>
        <v>-2.9536240383549739E-3</v>
      </c>
      <c r="P7">
        <f>'980044'!H65</f>
        <v>-169.74085371237445</v>
      </c>
      <c r="Q7">
        <f>P7-N7</f>
        <v>-0.12803228014104207</v>
      </c>
      <c r="S7" s="4">
        <f>S6+1</f>
        <v>2</v>
      </c>
      <c r="T7" s="4">
        <f>P7+0.15</f>
        <v>-169.59085371237444</v>
      </c>
      <c r="U7" s="4">
        <f t="shared" ref="U7:V16" si="4">F7</f>
        <v>-15.58</v>
      </c>
      <c r="V7" s="4">
        <f t="shared" si="4"/>
        <v>141.60499999999999</v>
      </c>
      <c r="W7" s="4">
        <v>1</v>
      </c>
      <c r="X7" s="4">
        <v>0.15</v>
      </c>
    </row>
    <row r="8" spans="3:24">
      <c r="C8">
        <v>3</v>
      </c>
      <c r="D8">
        <v>-169.78</v>
      </c>
      <c r="E8">
        <f t="shared" si="0"/>
        <v>-168.78</v>
      </c>
      <c r="F8">
        <v>-15.58</v>
      </c>
      <c r="G8">
        <v>131.32</v>
      </c>
      <c r="J8">
        <f t="shared" si="1"/>
        <v>-170.86</v>
      </c>
      <c r="L8">
        <f>'[2]980040'!H137</f>
        <v>-169.77692415066198</v>
      </c>
      <c r="M8">
        <f>'[2]980040'!H687</f>
        <v>-169.77079341285247</v>
      </c>
      <c r="N8">
        <f t="shared" si="2"/>
        <v>-169.77385878175721</v>
      </c>
      <c r="O8">
        <f t="shared" si="3"/>
        <v>6.1307378095136755E-3</v>
      </c>
      <c r="P8" s="7">
        <f>N8+$Q$17</f>
        <v>-169.8842814694253</v>
      </c>
      <c r="S8" s="4">
        <f t="shared" ref="S8:S16" si="5">S7+1</f>
        <v>3</v>
      </c>
      <c r="T8" s="4">
        <f>P8+0.15</f>
        <v>-169.7342814694253</v>
      </c>
      <c r="U8" s="4">
        <f t="shared" si="4"/>
        <v>-15.58</v>
      </c>
      <c r="V8" s="4">
        <f t="shared" si="4"/>
        <v>131.32</v>
      </c>
      <c r="W8" s="4">
        <v>1</v>
      </c>
      <c r="X8" s="4">
        <v>0.15</v>
      </c>
    </row>
    <row r="9" spans="3:24">
      <c r="C9">
        <v>4</v>
      </c>
      <c r="D9">
        <v>-168.715</v>
      </c>
      <c r="E9">
        <f t="shared" si="0"/>
        <v>-167.715</v>
      </c>
      <c r="F9">
        <v>-15.62</v>
      </c>
      <c r="G9">
        <v>120.44</v>
      </c>
      <c r="J9">
        <f t="shared" si="1"/>
        <v>-169.79500000000002</v>
      </c>
      <c r="L9">
        <f>'[2]980040'!H187</f>
        <v>-168.60156928494186</v>
      </c>
      <c r="M9">
        <f>'[2]980040'!H737</f>
        <v>-168.5964473302536</v>
      </c>
      <c r="N9">
        <f t="shared" si="2"/>
        <v>-168.59900830759773</v>
      </c>
      <c r="O9">
        <f t="shared" si="3"/>
        <v>5.1219546882634859E-3</v>
      </c>
      <c r="P9" s="7">
        <f t="shared" ref="P9:P14" si="6">N9+$Q$17</f>
        <v>-168.70943099526582</v>
      </c>
      <c r="S9" s="4">
        <f t="shared" si="5"/>
        <v>4</v>
      </c>
      <c r="T9" s="4">
        <f>P9+0.15</f>
        <v>-168.55943099526581</v>
      </c>
      <c r="U9" s="4">
        <f t="shared" si="4"/>
        <v>-15.62</v>
      </c>
      <c r="V9" s="4">
        <f t="shared" si="4"/>
        <v>120.44</v>
      </c>
      <c r="W9" s="4">
        <v>1</v>
      </c>
      <c r="X9" s="4">
        <v>0.15</v>
      </c>
    </row>
    <row r="10" spans="3:24">
      <c r="C10">
        <v>5</v>
      </c>
      <c r="D10">
        <v>-168.75</v>
      </c>
      <c r="E10">
        <f t="shared" si="0"/>
        <v>-167.75</v>
      </c>
      <c r="F10">
        <v>-15.625</v>
      </c>
      <c r="G10">
        <v>111.03</v>
      </c>
      <c r="J10">
        <f t="shared" si="1"/>
        <v>-169.83</v>
      </c>
      <c r="L10">
        <f>'[2]980040'!H237</f>
        <v>-168.80267072255111</v>
      </c>
      <c r="M10">
        <f>'[2]980040'!H787</f>
        <v>-168.78692773386629</v>
      </c>
      <c r="N10">
        <f t="shared" si="2"/>
        <v>-168.79479922820872</v>
      </c>
      <c r="O10">
        <f t="shared" si="3"/>
        <v>1.5742988684820602E-2</v>
      </c>
      <c r="P10" s="7">
        <f t="shared" si="6"/>
        <v>-168.90522191587681</v>
      </c>
      <c r="S10" s="4">
        <f t="shared" si="5"/>
        <v>5</v>
      </c>
      <c r="T10" s="4">
        <f>P10+0.15</f>
        <v>-168.7552219158768</v>
      </c>
      <c r="U10" s="4">
        <f t="shared" si="4"/>
        <v>-15.625</v>
      </c>
      <c r="V10" s="4">
        <f t="shared" si="4"/>
        <v>111.03</v>
      </c>
      <c r="W10" s="4">
        <v>1</v>
      </c>
      <c r="X10" s="4">
        <v>0.15</v>
      </c>
    </row>
    <row r="11" spans="3:24">
      <c r="C11">
        <v>6</v>
      </c>
      <c r="D11">
        <v>-168.72499999999999</v>
      </c>
      <c r="E11">
        <f t="shared" si="0"/>
        <v>-167.72499999999999</v>
      </c>
      <c r="F11">
        <v>-15.625</v>
      </c>
      <c r="G11">
        <v>102.065</v>
      </c>
      <c r="J11">
        <f t="shared" si="1"/>
        <v>-169.80500000000001</v>
      </c>
      <c r="L11">
        <f>'[2]980040'!H287</f>
        <v>-168.58234033451956</v>
      </c>
      <c r="M11">
        <f>'[2]980040'!H837</f>
        <v>-168.61807550309143</v>
      </c>
      <c r="N11">
        <f t="shared" si="2"/>
        <v>-168.60020791880549</v>
      </c>
      <c r="O11">
        <f t="shared" si="3"/>
        <v>-3.573516857187542E-2</v>
      </c>
      <c r="P11" s="7">
        <f t="shared" si="6"/>
        <v>-168.71063060647359</v>
      </c>
      <c r="S11" s="4">
        <f t="shared" si="5"/>
        <v>6</v>
      </c>
      <c r="T11" s="4">
        <f>P11+0.15</f>
        <v>-168.56063060647358</v>
      </c>
      <c r="U11" s="4">
        <f t="shared" si="4"/>
        <v>-15.625</v>
      </c>
      <c r="V11" s="4">
        <f t="shared" si="4"/>
        <v>102.065</v>
      </c>
      <c r="W11" s="4">
        <v>1</v>
      </c>
      <c r="X11" s="4">
        <v>0.15</v>
      </c>
    </row>
    <row r="12" spans="3:24">
      <c r="C12">
        <v>7</v>
      </c>
      <c r="D12">
        <v>-170.23500000000001</v>
      </c>
      <c r="E12">
        <f t="shared" si="0"/>
        <v>-169.23500000000001</v>
      </c>
      <c r="F12">
        <v>-15.71</v>
      </c>
      <c r="G12">
        <v>90.885000000000005</v>
      </c>
      <c r="J12">
        <f t="shared" si="1"/>
        <v>-171.31500000000003</v>
      </c>
      <c r="L12">
        <f>'[2]980040'!H337</f>
        <v>-170.23533862013312</v>
      </c>
      <c r="M12">
        <f>'[2]980040'!H887</f>
        <v>-170.26505222909728</v>
      </c>
      <c r="N12">
        <f t="shared" si="2"/>
        <v>-170.25019542461519</v>
      </c>
      <c r="O12">
        <f t="shared" si="3"/>
        <v>-2.9713608964158311E-2</v>
      </c>
      <c r="P12" s="7">
        <f t="shared" si="6"/>
        <v>-170.36061811228328</v>
      </c>
      <c r="S12" s="4">
        <f t="shared" si="5"/>
        <v>7</v>
      </c>
      <c r="T12" s="4">
        <f>P12+0.15</f>
        <v>-170.21061811228327</v>
      </c>
      <c r="U12" s="4">
        <f t="shared" si="4"/>
        <v>-15.71</v>
      </c>
      <c r="V12" s="4">
        <f t="shared" si="4"/>
        <v>90.885000000000005</v>
      </c>
      <c r="W12" s="4">
        <v>3</v>
      </c>
      <c r="X12" s="4">
        <v>0.15</v>
      </c>
    </row>
    <row r="13" spans="3:24">
      <c r="C13">
        <v>8</v>
      </c>
      <c r="D13">
        <v>-170.44499999999999</v>
      </c>
      <c r="E13">
        <f t="shared" si="0"/>
        <v>-169.44499999999999</v>
      </c>
      <c r="F13">
        <v>-15.71</v>
      </c>
      <c r="G13">
        <v>81.954999999999998</v>
      </c>
      <c r="J13">
        <f t="shared" si="1"/>
        <v>-171.52500000000001</v>
      </c>
      <c r="L13">
        <f>'[2]980040'!H387</f>
        <v>-170.42445732122573</v>
      </c>
      <c r="M13">
        <f>'[2]980040'!H962</f>
        <v>-170.46886942901267</v>
      </c>
      <c r="N13">
        <f t="shared" si="2"/>
        <v>-170.44666337511921</v>
      </c>
      <c r="O13">
        <f t="shared" si="3"/>
        <v>-4.4412107786939714E-2</v>
      </c>
      <c r="P13" s="7">
        <f t="shared" si="6"/>
        <v>-170.55708606278731</v>
      </c>
      <c r="S13" s="4">
        <f t="shared" si="5"/>
        <v>8</v>
      </c>
      <c r="T13" s="4">
        <f>P13+0.15</f>
        <v>-170.4070860627873</v>
      </c>
      <c r="U13" s="4">
        <f t="shared" si="4"/>
        <v>-15.71</v>
      </c>
      <c r="V13" s="4">
        <f t="shared" si="4"/>
        <v>81.954999999999998</v>
      </c>
      <c r="W13" s="4">
        <v>1</v>
      </c>
      <c r="X13" s="4">
        <v>0.15</v>
      </c>
    </row>
    <row r="14" spans="3:24">
      <c r="C14">
        <v>9</v>
      </c>
      <c r="D14">
        <v>-169.6</v>
      </c>
      <c r="E14">
        <f t="shared" si="0"/>
        <v>-168.6</v>
      </c>
      <c r="F14">
        <v>-15.725</v>
      </c>
      <c r="G14">
        <v>71.844999999999999</v>
      </c>
      <c r="J14">
        <f t="shared" si="1"/>
        <v>-170.68</v>
      </c>
      <c r="L14">
        <f>'[2]980040'!H437</f>
        <v>-169.55579593095092</v>
      </c>
      <c r="M14">
        <f>'[2]980040'!H1012</f>
        <v>-169.49622307993593</v>
      </c>
      <c r="N14">
        <f t="shared" si="2"/>
        <v>-169.52600950544343</v>
      </c>
      <c r="O14">
        <f t="shared" si="3"/>
        <v>5.9572851014991102E-2</v>
      </c>
      <c r="P14" s="7">
        <f t="shared" si="6"/>
        <v>-169.63643219311152</v>
      </c>
      <c r="S14" s="4">
        <f t="shared" si="5"/>
        <v>9</v>
      </c>
      <c r="T14" s="4">
        <f>P14+0.15</f>
        <v>-169.48643219311151</v>
      </c>
      <c r="U14" s="4">
        <f t="shared" si="4"/>
        <v>-15.725</v>
      </c>
      <c r="V14" s="4">
        <f t="shared" si="4"/>
        <v>71.844999999999999</v>
      </c>
      <c r="W14" s="4">
        <v>1</v>
      </c>
      <c r="X14" s="4">
        <v>0.15</v>
      </c>
    </row>
    <row r="15" spans="3:24">
      <c r="C15">
        <v>10</v>
      </c>
      <c r="D15">
        <v>-169.17500000000001</v>
      </c>
      <c r="E15">
        <f t="shared" si="0"/>
        <v>-168.17500000000001</v>
      </c>
      <c r="F15">
        <v>-15.8</v>
      </c>
      <c r="G15">
        <v>60.78</v>
      </c>
      <c r="J15">
        <f t="shared" si="1"/>
        <v>-170.25500000000002</v>
      </c>
      <c r="L15">
        <f>'[2]980040'!H487</f>
        <v>-168.93670255629834</v>
      </c>
      <c r="M15">
        <f>'[2]980040'!H1062</f>
        <v>-168.95812819564674</v>
      </c>
      <c r="N15">
        <f t="shared" si="2"/>
        <v>-168.94741537597253</v>
      </c>
      <c r="O15">
        <f t="shared" si="3"/>
        <v>-2.1425639348393588E-2</v>
      </c>
      <c r="P15">
        <f>'980044'!H115</f>
        <v>-169.06326506246202</v>
      </c>
      <c r="Q15">
        <f>P15-N15</f>
        <v>-0.11584968648949712</v>
      </c>
      <c r="S15" s="4">
        <f t="shared" si="5"/>
        <v>10</v>
      </c>
      <c r="T15" s="4">
        <f>P15+0.15</f>
        <v>-168.91326506246202</v>
      </c>
      <c r="U15" s="4">
        <f t="shared" si="4"/>
        <v>-15.8</v>
      </c>
      <c r="V15" s="4">
        <f t="shared" si="4"/>
        <v>60.78</v>
      </c>
      <c r="W15" s="4">
        <v>1</v>
      </c>
      <c r="X15" s="4">
        <v>0.15</v>
      </c>
    </row>
    <row r="16" spans="3:24">
      <c r="C16">
        <v>11</v>
      </c>
      <c r="D16">
        <v>-168.41</v>
      </c>
      <c r="E16">
        <f t="shared" si="0"/>
        <v>-167.41</v>
      </c>
      <c r="F16">
        <v>-15.8</v>
      </c>
      <c r="G16">
        <v>50.97</v>
      </c>
      <c r="J16">
        <f t="shared" si="1"/>
        <v>-169.49</v>
      </c>
      <c r="L16">
        <f>'[2]980040'!H537</f>
        <v>-168.28112068588689</v>
      </c>
      <c r="M16">
        <f>'[2]980040'!H1112</f>
        <v>-168.28461136761877</v>
      </c>
      <c r="N16">
        <f t="shared" si="2"/>
        <v>-168.28286602675283</v>
      </c>
      <c r="O16">
        <f t="shared" si="3"/>
        <v>-3.4906817318756111E-3</v>
      </c>
      <c r="P16">
        <f>'980044'!H165</f>
        <v>-168.37959145321307</v>
      </c>
      <c r="Q16">
        <f>P16-N16</f>
        <v>-9.672542646023885E-2</v>
      </c>
      <c r="S16" s="4">
        <f t="shared" si="5"/>
        <v>11</v>
      </c>
      <c r="T16" s="4">
        <f>P16+0.15</f>
        <v>-168.22959145321306</v>
      </c>
      <c r="U16" s="4">
        <f t="shared" si="4"/>
        <v>-15.8</v>
      </c>
      <c r="V16" s="4">
        <f t="shared" si="4"/>
        <v>50.97</v>
      </c>
      <c r="W16" s="4">
        <v>1</v>
      </c>
      <c r="X16" s="4">
        <v>0.15</v>
      </c>
    </row>
    <row r="17" spans="17:28">
      <c r="Q17" s="7">
        <f>AVERAGE(Q6:Q16)</f>
        <v>-0.11042268766808405</v>
      </c>
      <c r="S17" s="5">
        <v>12</v>
      </c>
      <c r="T17" s="5">
        <f>P6+2.5</f>
        <v>-167.67142308244203</v>
      </c>
      <c r="U17" s="5">
        <f t="shared" ref="U17:V27" si="7">F6</f>
        <v>-15.54</v>
      </c>
      <c r="V17" s="5">
        <f t="shared" si="7"/>
        <v>150</v>
      </c>
      <c r="W17" s="5">
        <v>1</v>
      </c>
      <c r="X17" s="5">
        <v>2.5</v>
      </c>
    </row>
    <row r="18" spans="17:28">
      <c r="S18" s="5">
        <f>S17+1</f>
        <v>13</v>
      </c>
      <c r="T18" s="5">
        <f>P7+2.5</f>
        <v>-167.24085371237445</v>
      </c>
      <c r="U18" s="5">
        <f t="shared" si="7"/>
        <v>-15.58</v>
      </c>
      <c r="V18" s="5">
        <f t="shared" si="7"/>
        <v>141.60499999999999</v>
      </c>
      <c r="W18" s="5">
        <v>1</v>
      </c>
      <c r="X18" s="5">
        <v>2.5</v>
      </c>
    </row>
    <row r="19" spans="17:28">
      <c r="S19" s="5">
        <f t="shared" ref="S19:S27" si="8">S18+1</f>
        <v>14</v>
      </c>
      <c r="T19" s="5">
        <f>P8+2.5</f>
        <v>-167.3842814694253</v>
      </c>
      <c r="U19" s="5">
        <f t="shared" si="7"/>
        <v>-15.58</v>
      </c>
      <c r="V19" s="5">
        <f t="shared" si="7"/>
        <v>131.32</v>
      </c>
      <c r="W19" s="5">
        <v>1</v>
      </c>
      <c r="X19" s="5">
        <v>2.5</v>
      </c>
    </row>
    <row r="20" spans="17:28">
      <c r="S20" s="5">
        <f t="shared" si="8"/>
        <v>15</v>
      </c>
      <c r="T20" s="5">
        <f>P9+2.5</f>
        <v>-166.20943099526582</v>
      </c>
      <c r="U20" s="5">
        <f t="shared" si="7"/>
        <v>-15.62</v>
      </c>
      <c r="V20" s="5">
        <f t="shared" si="7"/>
        <v>120.44</v>
      </c>
      <c r="W20" s="5">
        <v>1</v>
      </c>
      <c r="X20" s="5">
        <v>2.5</v>
      </c>
    </row>
    <row r="21" spans="17:28">
      <c r="S21" s="5">
        <f t="shared" si="8"/>
        <v>16</v>
      </c>
      <c r="T21" s="5">
        <f>P10+2.5</f>
        <v>-166.40522191587681</v>
      </c>
      <c r="U21" s="5">
        <f t="shared" si="7"/>
        <v>-15.625</v>
      </c>
      <c r="V21" s="5">
        <f t="shared" si="7"/>
        <v>111.03</v>
      </c>
      <c r="W21" s="5">
        <v>1</v>
      </c>
      <c r="X21" s="5">
        <v>2.5</v>
      </c>
    </row>
    <row r="22" spans="17:28">
      <c r="S22" s="5">
        <f t="shared" si="8"/>
        <v>17</v>
      </c>
      <c r="T22" s="5">
        <f>P11+2.5</f>
        <v>-166.21063060647359</v>
      </c>
      <c r="U22" s="5">
        <f t="shared" si="7"/>
        <v>-15.625</v>
      </c>
      <c r="V22" s="5">
        <f t="shared" si="7"/>
        <v>102.065</v>
      </c>
      <c r="W22" s="5">
        <v>1</v>
      </c>
      <c r="X22" s="5">
        <v>2.5</v>
      </c>
    </row>
    <row r="23" spans="17:28">
      <c r="S23" s="5">
        <f t="shared" si="8"/>
        <v>18</v>
      </c>
      <c r="T23" s="5">
        <f>P12+2.5</f>
        <v>-167.86061811228328</v>
      </c>
      <c r="U23" s="5">
        <f t="shared" si="7"/>
        <v>-15.71</v>
      </c>
      <c r="V23" s="5">
        <f t="shared" si="7"/>
        <v>90.885000000000005</v>
      </c>
      <c r="W23" s="5">
        <v>3</v>
      </c>
      <c r="X23" s="5">
        <v>2.5</v>
      </c>
    </row>
    <row r="24" spans="17:28">
      <c r="S24" s="5">
        <f t="shared" si="8"/>
        <v>19</v>
      </c>
      <c r="T24" s="5">
        <f>P13+2.5</f>
        <v>-168.05708606278731</v>
      </c>
      <c r="U24" s="5">
        <f t="shared" si="7"/>
        <v>-15.71</v>
      </c>
      <c r="V24" s="5">
        <f t="shared" si="7"/>
        <v>81.954999999999998</v>
      </c>
      <c r="W24" s="5">
        <v>1</v>
      </c>
      <c r="X24" s="5">
        <v>2.5</v>
      </c>
    </row>
    <row r="25" spans="17:28">
      <c r="S25" s="5">
        <f t="shared" si="8"/>
        <v>20</v>
      </c>
      <c r="T25" s="5">
        <f>P14+2.5</f>
        <v>-167.13643219311152</v>
      </c>
      <c r="U25" s="5">
        <f t="shared" si="7"/>
        <v>-15.725</v>
      </c>
      <c r="V25" s="5">
        <f t="shared" si="7"/>
        <v>71.844999999999999</v>
      </c>
      <c r="W25" s="5">
        <v>1</v>
      </c>
      <c r="X25" s="5">
        <v>2.5</v>
      </c>
    </row>
    <row r="26" spans="17:28">
      <c r="S26" s="5">
        <f t="shared" si="8"/>
        <v>21</v>
      </c>
      <c r="T26" s="5">
        <f>P15+2.5</f>
        <v>-166.56326506246202</v>
      </c>
      <c r="U26" s="5">
        <f t="shared" si="7"/>
        <v>-15.8</v>
      </c>
      <c r="V26" s="5">
        <f t="shared" si="7"/>
        <v>60.78</v>
      </c>
      <c r="W26" s="5">
        <v>1</v>
      </c>
      <c r="X26" s="5">
        <v>2.5</v>
      </c>
    </row>
    <row r="27" spans="17:28">
      <c r="S27" s="5">
        <f t="shared" si="8"/>
        <v>22</v>
      </c>
      <c r="T27" s="5">
        <f>P16+2.5</f>
        <v>-165.87959145321307</v>
      </c>
      <c r="U27" s="5">
        <f t="shared" si="7"/>
        <v>-15.8</v>
      </c>
      <c r="V27" s="5">
        <f t="shared" si="7"/>
        <v>50.97</v>
      </c>
      <c r="W27" s="5">
        <v>1</v>
      </c>
      <c r="X27" s="5">
        <v>2.5</v>
      </c>
    </row>
    <row r="28" spans="17:28">
      <c r="S28" s="6">
        <v>23</v>
      </c>
      <c r="T28" s="6">
        <f>$P$12+X28</f>
        <v>-169.91061811228329</v>
      </c>
      <c r="U28" s="6">
        <f>$F$12</f>
        <v>-15.71</v>
      </c>
      <c r="V28" s="6">
        <f>$G$12</f>
        <v>90.885000000000005</v>
      </c>
      <c r="W28" s="6">
        <v>3</v>
      </c>
      <c r="X28" s="6">
        <v>0.45</v>
      </c>
    </row>
    <row r="29" spans="17:28">
      <c r="S29" s="6">
        <f>S28+1</f>
        <v>24</v>
      </c>
      <c r="T29" s="6">
        <f>$P$12+X29</f>
        <v>-169.61061811228328</v>
      </c>
      <c r="U29" s="6">
        <f t="shared" ref="U29:U34" si="9">$F$12</f>
        <v>-15.71</v>
      </c>
      <c r="V29" s="6">
        <f t="shared" ref="V29:V34" si="10">$G$12</f>
        <v>90.885000000000005</v>
      </c>
      <c r="W29" s="6">
        <v>3</v>
      </c>
      <c r="X29" s="6">
        <v>0.75</v>
      </c>
    </row>
    <row r="30" spans="17:28">
      <c r="S30" s="6">
        <f t="shared" ref="S30:S34" si="11">S29+1</f>
        <v>25</v>
      </c>
      <c r="T30" s="6">
        <f>$P$12+X30</f>
        <v>-169.31061811228327</v>
      </c>
      <c r="U30" s="6">
        <f t="shared" si="9"/>
        <v>-15.71</v>
      </c>
      <c r="V30" s="6">
        <f t="shared" si="10"/>
        <v>90.885000000000005</v>
      </c>
      <c r="W30" s="6">
        <v>3</v>
      </c>
      <c r="X30" s="6">
        <v>1.05</v>
      </c>
    </row>
    <row r="31" spans="17:28">
      <c r="S31" s="6">
        <f t="shared" si="11"/>
        <v>26</v>
      </c>
      <c r="T31" s="6">
        <f>$P$12+X31</f>
        <v>-169.01061811228328</v>
      </c>
      <c r="U31" s="6">
        <f t="shared" si="9"/>
        <v>-15.71</v>
      </c>
      <c r="V31" s="6">
        <f t="shared" si="10"/>
        <v>90.885000000000005</v>
      </c>
      <c r="W31" s="6">
        <v>3</v>
      </c>
      <c r="X31" s="6">
        <v>1.35</v>
      </c>
      <c r="AA31">
        <v>450000</v>
      </c>
      <c r="AB31">
        <v>2370</v>
      </c>
    </row>
    <row r="32" spans="17:28">
      <c r="S32" s="6">
        <f t="shared" si="11"/>
        <v>27</v>
      </c>
      <c r="T32" s="6">
        <f>$P$12+X32</f>
        <v>-168.71061811228327</v>
      </c>
      <c r="U32" s="6">
        <f t="shared" si="9"/>
        <v>-15.71</v>
      </c>
      <c r="V32" s="6">
        <f t="shared" si="10"/>
        <v>90.885000000000005</v>
      </c>
      <c r="W32" s="6">
        <v>3</v>
      </c>
      <c r="X32" s="6">
        <v>1.65</v>
      </c>
    </row>
    <row r="33" spans="19:24">
      <c r="S33" s="6">
        <f t="shared" si="11"/>
        <v>28</v>
      </c>
      <c r="T33" s="6">
        <f>$P$12+X33</f>
        <v>-168.41061811228329</v>
      </c>
      <c r="U33" s="6">
        <f t="shared" si="9"/>
        <v>-15.71</v>
      </c>
      <c r="V33" s="6">
        <f t="shared" si="10"/>
        <v>90.885000000000005</v>
      </c>
      <c r="W33" s="6">
        <v>3</v>
      </c>
      <c r="X33" s="6">
        <v>1.95</v>
      </c>
    </row>
    <row r="34" spans="19:24">
      <c r="S34" s="6">
        <f t="shared" si="11"/>
        <v>29</v>
      </c>
      <c r="T34" s="6">
        <f>$P$12+X34</f>
        <v>-168.11061811228328</v>
      </c>
      <c r="U34" s="6">
        <f t="shared" si="9"/>
        <v>-15.71</v>
      </c>
      <c r="V34" s="6">
        <f t="shared" si="10"/>
        <v>90.885000000000005</v>
      </c>
      <c r="W34" s="6">
        <v>3</v>
      </c>
      <c r="X34" s="6">
        <v>2.25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980044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2014-01-02T01:25:30Z</dcterms:created>
  <dcterms:modified xsi:type="dcterms:W3CDTF">2014-01-02T14:07:21Z</dcterms:modified>
</cp:coreProperties>
</file>